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 Amaxac\Desktop\2- CUENTA PUBLICA OCT-DIC 2022\"/>
    </mc:Choice>
  </mc:AlternateContent>
  <bookViews>
    <workbookView xWindow="0" yWindow="0" windowWidth="28800" windowHeight="11505" activeTab="6"/>
  </bookViews>
  <sheets>
    <sheet name="1RA OCT" sheetId="3" r:id="rId1"/>
    <sheet name="2DA. OCT" sheetId="4" r:id="rId2"/>
    <sheet name="NOV" sheetId="1" r:id="rId3"/>
    <sheet name="2DA NOV" sheetId="2" r:id="rId4"/>
    <sheet name="PRIMA VAC." sheetId="8" r:id="rId5"/>
    <sheet name="1RA. DIC" sheetId="5" r:id="rId6"/>
    <sheet name="2DA. DIC" sheetId="6" r:id="rId7"/>
    <sheet name="AGUIN" sheetId="9" r:id="rId8"/>
  </sheets>
  <definedNames>
    <definedName name="_xlnm.Print_Titles" localSheetId="5">'1RA. DIC'!$1:$11</definedName>
    <definedName name="_xlnm.Print_Titles" localSheetId="6">'2DA. DIC'!$1:$10</definedName>
    <definedName name="_xlnm.Print_Titles" localSheetId="7">AGUIN!$1:$10</definedName>
    <definedName name="_xlnm.Print_Titles" localSheetId="4">'PRIMA VAC.'!$1:$11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5" i="2" l="1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B95" i="2"/>
  <c r="AA133" i="9" l="1"/>
  <c r="AB133" i="9" s="1"/>
  <c r="AT125" i="9"/>
  <c r="AR125" i="9"/>
  <c r="AL125" i="9"/>
  <c r="Z124" i="9"/>
  <c r="Y124" i="9"/>
  <c r="AA124" i="9" s="1"/>
  <c r="Z123" i="9"/>
  <c r="Y123" i="9"/>
  <c r="AT122" i="9"/>
  <c r="AR122" i="9"/>
  <c r="AL122" i="9"/>
  <c r="Z121" i="9"/>
  <c r="Y121" i="9"/>
  <c r="AA121" i="9" s="1"/>
  <c r="Z120" i="9"/>
  <c r="Y120" i="9"/>
  <c r="AT119" i="9"/>
  <c r="AR119" i="9"/>
  <c r="AL119" i="9"/>
  <c r="Z118" i="9"/>
  <c r="Y118" i="9"/>
  <c r="AA118" i="9" s="1"/>
  <c r="Z117" i="9"/>
  <c r="Y117" i="9"/>
  <c r="AT116" i="9"/>
  <c r="AR116" i="9"/>
  <c r="AL116" i="9"/>
  <c r="Z115" i="9"/>
  <c r="Y115" i="9"/>
  <c r="AA115" i="9" s="1"/>
  <c r="Z114" i="9"/>
  <c r="Y114" i="9"/>
  <c r="AT113" i="9"/>
  <c r="AR113" i="9"/>
  <c r="AL113" i="9"/>
  <c r="Z112" i="9"/>
  <c r="Z113" i="9" s="1"/>
  <c r="Y112" i="9"/>
  <c r="Y113" i="9" s="1"/>
  <c r="AT111" i="9"/>
  <c r="AR111" i="9"/>
  <c r="AL111" i="9"/>
  <c r="Z110" i="9"/>
  <c r="Y110" i="9"/>
  <c r="Z109" i="9"/>
  <c r="Y109" i="9"/>
  <c r="AA109" i="9" s="1"/>
  <c r="Z108" i="9"/>
  <c r="Y108" i="9"/>
  <c r="Z107" i="9"/>
  <c r="Y107" i="9"/>
  <c r="AA107" i="9" s="1"/>
  <c r="AT106" i="9"/>
  <c r="AR106" i="9"/>
  <c r="AL106" i="9"/>
  <c r="Z105" i="9"/>
  <c r="Y105" i="9"/>
  <c r="AA105" i="9" s="1"/>
  <c r="Z104" i="9"/>
  <c r="Y104" i="9"/>
  <c r="Z103" i="9"/>
  <c r="Y103" i="9"/>
  <c r="Z102" i="9"/>
  <c r="Y102" i="9"/>
  <c r="Z101" i="9"/>
  <c r="Y101" i="9"/>
  <c r="AA101" i="9" s="1"/>
  <c r="Z100" i="9"/>
  <c r="Y100" i="9"/>
  <c r="AT99" i="9"/>
  <c r="AR99" i="9"/>
  <c r="AL99" i="9"/>
  <c r="Z98" i="9"/>
  <c r="Z99" i="9" s="1"/>
  <c r="Y98" i="9"/>
  <c r="Y99" i="9" s="1"/>
  <c r="AT97" i="9"/>
  <c r="AR97" i="9"/>
  <c r="AL97" i="9"/>
  <c r="Z96" i="9"/>
  <c r="Y96" i="9"/>
  <c r="AA96" i="9" s="1"/>
  <c r="Z95" i="9"/>
  <c r="Y95" i="9"/>
  <c r="AT94" i="9"/>
  <c r="AR94" i="9"/>
  <c r="AL94" i="9"/>
  <c r="Z93" i="9"/>
  <c r="Y93" i="9"/>
  <c r="AA93" i="9" s="1"/>
  <c r="Z92" i="9"/>
  <c r="Y92" i="9"/>
  <c r="Z91" i="9"/>
  <c r="Y91" i="9"/>
  <c r="AT90" i="9"/>
  <c r="AR90" i="9"/>
  <c r="AL90" i="9"/>
  <c r="Z89" i="9"/>
  <c r="Z90" i="9" s="1"/>
  <c r="Y89" i="9"/>
  <c r="Y90" i="9" s="1"/>
  <c r="AT88" i="9"/>
  <c r="AR88" i="9"/>
  <c r="AL88" i="9"/>
  <c r="AA87" i="9"/>
  <c r="Z87" i="9"/>
  <c r="Y87" i="9"/>
  <c r="Z86" i="9"/>
  <c r="Z88" i="9" s="1"/>
  <c r="Y86" i="9"/>
  <c r="Y88" i="9" s="1"/>
  <c r="AT85" i="9"/>
  <c r="AR85" i="9"/>
  <c r="AL85" i="9"/>
  <c r="AA84" i="9"/>
  <c r="AA85" i="9" s="1"/>
  <c r="Z84" i="9"/>
  <c r="Z85" i="9" s="1"/>
  <c r="Y84" i="9"/>
  <c r="Y85" i="9" s="1"/>
  <c r="AT83" i="9"/>
  <c r="AR83" i="9"/>
  <c r="AL83" i="9"/>
  <c r="Z82" i="9"/>
  <c r="Z83" i="9" s="1"/>
  <c r="Y82" i="9"/>
  <c r="AA82" i="9" s="1"/>
  <c r="AA83" i="9" s="1"/>
  <c r="AT81" i="9"/>
  <c r="AR81" i="9"/>
  <c r="AL81" i="9"/>
  <c r="Z80" i="9"/>
  <c r="Y80" i="9"/>
  <c r="Z79" i="9"/>
  <c r="Y79" i="9"/>
  <c r="AA79" i="9" s="1"/>
  <c r="Z78" i="9"/>
  <c r="Y78" i="9"/>
  <c r="Z77" i="9"/>
  <c r="Y77" i="9"/>
  <c r="AA77" i="9" s="1"/>
  <c r="AT76" i="9"/>
  <c r="AR76" i="9"/>
  <c r="AL76" i="9"/>
  <c r="Z75" i="9"/>
  <c r="Y75" i="9"/>
  <c r="AA75" i="9" s="1"/>
  <c r="Z74" i="9"/>
  <c r="Y74" i="9"/>
  <c r="Z73" i="9"/>
  <c r="Y73" i="9"/>
  <c r="AA73" i="9" s="1"/>
  <c r="Z72" i="9"/>
  <c r="AA72" i="9" s="1"/>
  <c r="Y72" i="9"/>
  <c r="Z71" i="9"/>
  <c r="AA71" i="9" s="1"/>
  <c r="Y71" i="9"/>
  <c r="Z70" i="9"/>
  <c r="Y70" i="9"/>
  <c r="AA70" i="9" s="1"/>
  <c r="Z69" i="9"/>
  <c r="Y69" i="9"/>
  <c r="Z68" i="9"/>
  <c r="Y68" i="9"/>
  <c r="AA68" i="9" s="1"/>
  <c r="AT67" i="9"/>
  <c r="AR67" i="9"/>
  <c r="AL67" i="9"/>
  <c r="Z66" i="9"/>
  <c r="Y66" i="9"/>
  <c r="Z65" i="9"/>
  <c r="Y65" i="9"/>
  <c r="AA65" i="9" s="1"/>
  <c r="AT64" i="9"/>
  <c r="AR64" i="9"/>
  <c r="AL64" i="9"/>
  <c r="Z63" i="9"/>
  <c r="Y63" i="9"/>
  <c r="AA63" i="9" s="1"/>
  <c r="Z62" i="9"/>
  <c r="Y62" i="9"/>
  <c r="AT61" i="9"/>
  <c r="AR61" i="9"/>
  <c r="AL61" i="9"/>
  <c r="Z60" i="9"/>
  <c r="Y60" i="9"/>
  <c r="AA60" i="9" s="1"/>
  <c r="Z59" i="9"/>
  <c r="Y59" i="9"/>
  <c r="Z58" i="9"/>
  <c r="Y58" i="9"/>
  <c r="AA58" i="9" s="1"/>
  <c r="Z57" i="9"/>
  <c r="Y57" i="9"/>
  <c r="Z56" i="9"/>
  <c r="Y56" i="9"/>
  <c r="AA56" i="9" s="1"/>
  <c r="Z55" i="9"/>
  <c r="Y55" i="9"/>
  <c r="Z54" i="9"/>
  <c r="Y54" i="9"/>
  <c r="AA54" i="9" s="1"/>
  <c r="Z53" i="9"/>
  <c r="Y53" i="9"/>
  <c r="Z52" i="9"/>
  <c r="Y52" i="9"/>
  <c r="AA52" i="9" s="1"/>
  <c r="AT51" i="9"/>
  <c r="AR51" i="9"/>
  <c r="AL51" i="9"/>
  <c r="Z50" i="9"/>
  <c r="Z51" i="9" s="1"/>
  <c r="Y50" i="9"/>
  <c r="Y51" i="9" s="1"/>
  <c r="AT49" i="9"/>
  <c r="AS49" i="9"/>
  <c r="AS126" i="9" s="1"/>
  <c r="AR49" i="9"/>
  <c r="AQ49" i="9"/>
  <c r="AQ126" i="9" s="1"/>
  <c r="AP49" i="9"/>
  <c r="AP126" i="9" s="1"/>
  <c r="AO49" i="9"/>
  <c r="AO126" i="9" s="1"/>
  <c r="AN49" i="9"/>
  <c r="AN126" i="9" s="1"/>
  <c r="AM49" i="9"/>
  <c r="AM126" i="9" s="1"/>
  <c r="AL49" i="9"/>
  <c r="AK49" i="9"/>
  <c r="AK126" i="9" s="1"/>
  <c r="AJ49" i="9"/>
  <c r="AJ126" i="9" s="1"/>
  <c r="AI49" i="9"/>
  <c r="AI126" i="9" s="1"/>
  <c r="AH49" i="9"/>
  <c r="AH126" i="9" s="1"/>
  <c r="AG49" i="9"/>
  <c r="AG126" i="9" s="1"/>
  <c r="AF49" i="9"/>
  <c r="AF126" i="9" s="1"/>
  <c r="AE49" i="9"/>
  <c r="AE126" i="9" s="1"/>
  <c r="AD49" i="9"/>
  <c r="AD126" i="9" s="1"/>
  <c r="AC49" i="9"/>
  <c r="AC126" i="9" s="1"/>
  <c r="AB49" i="9"/>
  <c r="AB126" i="9" s="1"/>
  <c r="Z48" i="9"/>
  <c r="Y48" i="9"/>
  <c r="Z47" i="9"/>
  <c r="Y47" i="9"/>
  <c r="Z46" i="9"/>
  <c r="Y46" i="9"/>
  <c r="Z45" i="9"/>
  <c r="AA45" i="9" s="1"/>
  <c r="Y45" i="9"/>
  <c r="Z44" i="9"/>
  <c r="Y44" i="9"/>
  <c r="Z43" i="9"/>
  <c r="Y43" i="9"/>
  <c r="Z42" i="9"/>
  <c r="Y42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Z37" i="9"/>
  <c r="Z38" i="9" s="1"/>
  <c r="Y37" i="9"/>
  <c r="Y38" i="9" s="1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Z35" i="9"/>
  <c r="Y35" i="9"/>
  <c r="Z34" i="9"/>
  <c r="Y34" i="9"/>
  <c r="AA34" i="9" s="1"/>
  <c r="Z33" i="9"/>
  <c r="Y33" i="9"/>
  <c r="Z32" i="9"/>
  <c r="Y32" i="9"/>
  <c r="Z31" i="9"/>
  <c r="Y31" i="9"/>
  <c r="Z30" i="9"/>
  <c r="Y30" i="9"/>
  <c r="AA30" i="9" s="1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Z28" i="9"/>
  <c r="Z29" i="9" s="1"/>
  <c r="Y28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Z26" i="9"/>
  <c r="Z27" i="9" s="1"/>
  <c r="Y26" i="9"/>
  <c r="Y27" i="9" s="1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Z22" i="9"/>
  <c r="Z23" i="9" s="1"/>
  <c r="Y22" i="9"/>
  <c r="AA22" i="9" s="1"/>
  <c r="AA23" i="9" s="1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Z20" i="9"/>
  <c r="Y20" i="9"/>
  <c r="Z19" i="9"/>
  <c r="Y19" i="9"/>
  <c r="Z18" i="9"/>
  <c r="AA18" i="9" s="1"/>
  <c r="Y18" i="9"/>
  <c r="Z17" i="9"/>
  <c r="Y17" i="9"/>
  <c r="AA17" i="9" s="1"/>
  <c r="Z16" i="9"/>
  <c r="Y16" i="9"/>
  <c r="Z15" i="9"/>
  <c r="Y15" i="9"/>
  <c r="Y21" i="9" s="1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Z13" i="9"/>
  <c r="Z14" i="9" s="1"/>
  <c r="Y13" i="9"/>
  <c r="Y14" i="9" s="1"/>
  <c r="AT12" i="9"/>
  <c r="AS12" i="9"/>
  <c r="AR12" i="9"/>
  <c r="AR24" i="9" s="1"/>
  <c r="AQ12" i="9"/>
  <c r="AP12" i="9"/>
  <c r="AO12" i="9"/>
  <c r="AN12" i="9"/>
  <c r="AN24" i="9" s="1"/>
  <c r="AM12" i="9"/>
  <c r="AL12" i="9"/>
  <c r="AK12" i="9"/>
  <c r="AJ12" i="9"/>
  <c r="AJ24" i="9" s="1"/>
  <c r="AI12" i="9"/>
  <c r="AH12" i="9"/>
  <c r="AG12" i="9"/>
  <c r="AF12" i="9"/>
  <c r="AF24" i="9" s="1"/>
  <c r="AE12" i="9"/>
  <c r="AD12" i="9"/>
  <c r="AC12" i="9"/>
  <c r="AB12" i="9"/>
  <c r="AB24" i="9" s="1"/>
  <c r="Z11" i="9"/>
  <c r="Z12" i="9" s="1"/>
  <c r="Y11" i="9"/>
  <c r="Y12" i="9" s="1"/>
  <c r="Z84" i="8"/>
  <c r="AA84" i="8"/>
  <c r="AB84" i="8"/>
  <c r="AC84" i="8"/>
  <c r="AD84" i="8"/>
  <c r="AE84" i="8"/>
  <c r="AF84" i="8"/>
  <c r="AG84" i="8"/>
  <c r="AH84" i="8"/>
  <c r="AI84" i="8"/>
  <c r="AJ84" i="8"/>
  <c r="AK84" i="8"/>
  <c r="AL84" i="8"/>
  <c r="AM84" i="8"/>
  <c r="AN84" i="8"/>
  <c r="AO84" i="8"/>
  <c r="AP84" i="8"/>
  <c r="AQ84" i="8"/>
  <c r="AR84" i="8"/>
  <c r="AS84" i="8"/>
  <c r="AT84" i="8"/>
  <c r="Y84" i="8"/>
  <c r="Z94" i="8"/>
  <c r="AA94" i="8"/>
  <c r="AB94" i="8"/>
  <c r="AC94" i="8"/>
  <c r="AD94" i="8"/>
  <c r="AE94" i="8"/>
  <c r="AF94" i="8"/>
  <c r="AG94" i="8"/>
  <c r="AH94" i="8"/>
  <c r="AI94" i="8"/>
  <c r="AJ94" i="8"/>
  <c r="AK94" i="8"/>
  <c r="AL94" i="8"/>
  <c r="AM94" i="8"/>
  <c r="AN94" i="8"/>
  <c r="AO94" i="8"/>
  <c r="AP94" i="8"/>
  <c r="AQ94" i="8"/>
  <c r="AR94" i="8"/>
  <c r="AS94" i="8"/>
  <c r="AT94" i="8"/>
  <c r="Y94" i="8"/>
  <c r="AT133" i="8"/>
  <c r="AS133" i="8"/>
  <c r="AR133" i="8"/>
  <c r="AQ133" i="8"/>
  <c r="AP133" i="8"/>
  <c r="AO133" i="8"/>
  <c r="AN133" i="8"/>
  <c r="AM133" i="8"/>
  <c r="AL133" i="8"/>
  <c r="AK133" i="8"/>
  <c r="AJ133" i="8"/>
  <c r="AI133" i="8"/>
  <c r="AH133" i="8"/>
  <c r="AG133" i="8"/>
  <c r="AF133" i="8"/>
  <c r="AE133" i="8"/>
  <c r="AD133" i="8"/>
  <c r="AC133" i="8"/>
  <c r="AB133" i="8"/>
  <c r="AA132" i="8"/>
  <c r="Z132" i="8"/>
  <c r="Y132" i="8"/>
  <c r="Z131" i="8"/>
  <c r="Y131" i="8"/>
  <c r="Z130" i="8"/>
  <c r="Y130" i="8"/>
  <c r="AA130" i="8" s="1"/>
  <c r="Z129" i="8"/>
  <c r="Y129" i="8"/>
  <c r="AA129" i="8" s="1"/>
  <c r="Z128" i="8"/>
  <c r="Y128" i="8"/>
  <c r="AA128" i="8" s="1"/>
  <c r="Z127" i="8"/>
  <c r="AA127" i="8" s="1"/>
  <c r="Y127" i="8"/>
  <c r="Z126" i="8"/>
  <c r="Y126" i="8"/>
  <c r="Z125" i="8"/>
  <c r="Y125" i="8"/>
  <c r="Z124" i="8"/>
  <c r="Y124" i="8"/>
  <c r="AA124" i="8" s="1"/>
  <c r="Z123" i="8"/>
  <c r="Y123" i="8"/>
  <c r="Z122" i="8"/>
  <c r="Y122" i="8"/>
  <c r="AA122" i="8" s="1"/>
  <c r="Z121" i="8"/>
  <c r="Y121" i="8"/>
  <c r="AA121" i="8" s="1"/>
  <c r="Z120" i="8"/>
  <c r="Y120" i="8"/>
  <c r="AA120" i="8" s="1"/>
  <c r="Z119" i="8"/>
  <c r="AA119" i="8" s="1"/>
  <c r="Y119" i="8"/>
  <c r="Z118" i="8"/>
  <c r="Y118" i="8"/>
  <c r="Z117" i="8"/>
  <c r="Y117" i="8"/>
  <c r="AA116" i="8"/>
  <c r="Z116" i="8"/>
  <c r="Y116" i="8"/>
  <c r="Z115" i="8"/>
  <c r="Y115" i="8"/>
  <c r="AT105" i="8"/>
  <c r="AS105" i="8"/>
  <c r="AR105" i="8"/>
  <c r="AQ105" i="8"/>
  <c r="AP105" i="8"/>
  <c r="AO105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4" i="8"/>
  <c r="Z104" i="8"/>
  <c r="Y104" i="8"/>
  <c r="Y103" i="8"/>
  <c r="Z102" i="8"/>
  <c r="AA102" i="8" s="1"/>
  <c r="AA101" i="8"/>
  <c r="AA99" i="8"/>
  <c r="Z93" i="8"/>
  <c r="Y93" i="8"/>
  <c r="Z92" i="8"/>
  <c r="AA92" i="8" s="1"/>
  <c r="Y92" i="8"/>
  <c r="Z91" i="8"/>
  <c r="Y91" i="8"/>
  <c r="AA91" i="8" s="1"/>
  <c r="Z90" i="8"/>
  <c r="Y90" i="8"/>
  <c r="AA90" i="8" s="1"/>
  <c r="Z89" i="8"/>
  <c r="AA89" i="8" s="1"/>
  <c r="Y89" i="8"/>
  <c r="Z88" i="8"/>
  <c r="Y88" i="8"/>
  <c r="Z87" i="8"/>
  <c r="Y87" i="8"/>
  <c r="Z86" i="8"/>
  <c r="Y86" i="8"/>
  <c r="AD95" i="8"/>
  <c r="Z85" i="8"/>
  <c r="Y85" i="8"/>
  <c r="AA85" i="8" s="1"/>
  <c r="Z83" i="8"/>
  <c r="AA83" i="8" s="1"/>
  <c r="Y83" i="8"/>
  <c r="Z82" i="8"/>
  <c r="Y82" i="8"/>
  <c r="Z81" i="8"/>
  <c r="AA81" i="8" s="1"/>
  <c r="Y81" i="8"/>
  <c r="Z80" i="8"/>
  <c r="Y80" i="8"/>
  <c r="Z79" i="8"/>
  <c r="AA79" i="8" s="1"/>
  <c r="Y79" i="8"/>
  <c r="Z78" i="8"/>
  <c r="Y78" i="8"/>
  <c r="Z77" i="8"/>
  <c r="AA77" i="8" s="1"/>
  <c r="Y77" i="8"/>
  <c r="Z76" i="8"/>
  <c r="Y76" i="8"/>
  <c r="AA75" i="8"/>
  <c r="Z75" i="8"/>
  <c r="Y75" i="8"/>
  <c r="Z74" i="8"/>
  <c r="Y74" i="8"/>
  <c r="AA74" i="8" s="1"/>
  <c r="Z73" i="8"/>
  <c r="AA73" i="8" s="1"/>
  <c r="Y73" i="8"/>
  <c r="Z72" i="8"/>
  <c r="Y72" i="8"/>
  <c r="AA72" i="8" s="1"/>
  <c r="Z71" i="8"/>
  <c r="Y71" i="8"/>
  <c r="Z70" i="8"/>
  <c r="Y70" i="8"/>
  <c r="AA70" i="8" s="1"/>
  <c r="Z69" i="8"/>
  <c r="Y69" i="8"/>
  <c r="Z68" i="8"/>
  <c r="Y68" i="8"/>
  <c r="AA68" i="8" s="1"/>
  <c r="Z67" i="8"/>
  <c r="Y67" i="8"/>
  <c r="AA67" i="8" s="1"/>
  <c r="Z66" i="8"/>
  <c r="Y66" i="8"/>
  <c r="Z65" i="8"/>
  <c r="Y65" i="8"/>
  <c r="AA65" i="8" s="1"/>
  <c r="AA64" i="8"/>
  <c r="Z64" i="8"/>
  <c r="Y64" i="8"/>
  <c r="Z63" i="8"/>
  <c r="Y63" i="8"/>
  <c r="AA63" i="8" s="1"/>
  <c r="Z62" i="8"/>
  <c r="Y62" i="8"/>
  <c r="AA62" i="8" s="1"/>
  <c r="Z61" i="8"/>
  <c r="Y61" i="8"/>
  <c r="Z60" i="8"/>
  <c r="Y60" i="8"/>
  <c r="AA60" i="8" s="1"/>
  <c r="Z59" i="8"/>
  <c r="Y59" i="8"/>
  <c r="AA59" i="8" s="1"/>
  <c r="Z58" i="8"/>
  <c r="AA58" i="8" s="1"/>
  <c r="Y58" i="8"/>
  <c r="Z57" i="8"/>
  <c r="Y57" i="8"/>
  <c r="AA57" i="8" s="1"/>
  <c r="Z56" i="8"/>
  <c r="Y56" i="8"/>
  <c r="AA56" i="8" s="1"/>
  <c r="Z55" i="8"/>
  <c r="Y55" i="8"/>
  <c r="Z54" i="8"/>
  <c r="Y54" i="8"/>
  <c r="AA54" i="8" s="1"/>
  <c r="Z53" i="8"/>
  <c r="Y53" i="8"/>
  <c r="AA53" i="8" s="1"/>
  <c r="Z52" i="8"/>
  <c r="Y52" i="8"/>
  <c r="Z51" i="8"/>
  <c r="Y51" i="8"/>
  <c r="Z50" i="8"/>
  <c r="Y50" i="8"/>
  <c r="Z49" i="8"/>
  <c r="Y49" i="8"/>
  <c r="AA49" i="8" s="1"/>
  <c r="Z48" i="8"/>
  <c r="AA48" i="8" s="1"/>
  <c r="Y48" i="8"/>
  <c r="Z47" i="8"/>
  <c r="Y47" i="8"/>
  <c r="AA47" i="8" s="1"/>
  <c r="AA46" i="8"/>
  <c r="Z46" i="8"/>
  <c r="Y46" i="8"/>
  <c r="Z45" i="8"/>
  <c r="Y45" i="8"/>
  <c r="Z44" i="8"/>
  <c r="Y44" i="8"/>
  <c r="Z43" i="8"/>
  <c r="Y43" i="8"/>
  <c r="AA43" i="8" s="1"/>
  <c r="Z42" i="8"/>
  <c r="Y42" i="8"/>
  <c r="AA42" i="8" s="1"/>
  <c r="Z41" i="8"/>
  <c r="AA41" i="8" s="1"/>
  <c r="Y41" i="8"/>
  <c r="Z40" i="8"/>
  <c r="Y40" i="8"/>
  <c r="AA40" i="8" s="1"/>
  <c r="AA39" i="8"/>
  <c r="Z39" i="8"/>
  <c r="Y39" i="8"/>
  <c r="Z38" i="8"/>
  <c r="Y38" i="8"/>
  <c r="Z37" i="8"/>
  <c r="Y37" i="8"/>
  <c r="Z36" i="8"/>
  <c r="Y36" i="8"/>
  <c r="Z35" i="8"/>
  <c r="AA35" i="8" s="1"/>
  <c r="Y35" i="8"/>
  <c r="Z34" i="8"/>
  <c r="Y34" i="8"/>
  <c r="AA34" i="8" s="1"/>
  <c r="Z33" i="8"/>
  <c r="Y33" i="8"/>
  <c r="AA33" i="8" s="1"/>
  <c r="Z32" i="8"/>
  <c r="AA32" i="8" s="1"/>
  <c r="Y32" i="8"/>
  <c r="Z31" i="8"/>
  <c r="Y31" i="8"/>
  <c r="AA31" i="8" s="1"/>
  <c r="Z30" i="8"/>
  <c r="Y30" i="8"/>
  <c r="AA30" i="8" s="1"/>
  <c r="Z29" i="8"/>
  <c r="Y29" i="8"/>
  <c r="AA29" i="8" s="1"/>
  <c r="Z28" i="8"/>
  <c r="Y28" i="8"/>
  <c r="AA28" i="8" s="1"/>
  <c r="Z27" i="8"/>
  <c r="Y27" i="8"/>
  <c r="Z26" i="8"/>
  <c r="Y26" i="8"/>
  <c r="AA26" i="8" s="1"/>
  <c r="Z25" i="8"/>
  <c r="Y25" i="8"/>
  <c r="AA25" i="8" s="1"/>
  <c r="Z24" i="8"/>
  <c r="Y24" i="8"/>
  <c r="Z23" i="8"/>
  <c r="Y23" i="8"/>
  <c r="AA23" i="8" s="1"/>
  <c r="AA22" i="8"/>
  <c r="Z22" i="8"/>
  <c r="Y22" i="8"/>
  <c r="Z21" i="8"/>
  <c r="Y21" i="8"/>
  <c r="AA21" i="8" s="1"/>
  <c r="Z20" i="8"/>
  <c r="Y20" i="8"/>
  <c r="AA20" i="8" s="1"/>
  <c r="Z19" i="8"/>
  <c r="Y19" i="8"/>
  <c r="Z18" i="8"/>
  <c r="Y18" i="8"/>
  <c r="AA18" i="8" s="1"/>
  <c r="Z17" i="8"/>
  <c r="AA17" i="8" s="1"/>
  <c r="Y17" i="8"/>
  <c r="Z16" i="8"/>
  <c r="Y16" i="8"/>
  <c r="AA16" i="8" s="1"/>
  <c r="Z15" i="8"/>
  <c r="Y15" i="8"/>
  <c r="AA15" i="8" s="1"/>
  <c r="Z14" i="8"/>
  <c r="AA14" i="8" s="1"/>
  <c r="Y14" i="8"/>
  <c r="Z13" i="8"/>
  <c r="Y13" i="8"/>
  <c r="AA13" i="8" s="1"/>
  <c r="Z12" i="8"/>
  <c r="Y12" i="8"/>
  <c r="AA12" i="8" s="1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8" i="6"/>
  <c r="Z168" i="6"/>
  <c r="Y168" i="6"/>
  <c r="Z167" i="6"/>
  <c r="Y167" i="6"/>
  <c r="AA167" i="6" s="1"/>
  <c r="Z166" i="6"/>
  <c r="Y166" i="6"/>
  <c r="AA166" i="6" s="1"/>
  <c r="Z165" i="6"/>
  <c r="Y165" i="6"/>
  <c r="Z164" i="6"/>
  <c r="Y164" i="6"/>
  <c r="AA164" i="6" s="1"/>
  <c r="Z163" i="6"/>
  <c r="Y163" i="6"/>
  <c r="Z162" i="6"/>
  <c r="Y162" i="6"/>
  <c r="Z161" i="6"/>
  <c r="AA161" i="6" s="1"/>
  <c r="Y161" i="6"/>
  <c r="Z160" i="6"/>
  <c r="Y160" i="6"/>
  <c r="AA160" i="6" s="1"/>
  <c r="Z159" i="6"/>
  <c r="Y159" i="6"/>
  <c r="AA159" i="6" s="1"/>
  <c r="Z158" i="6"/>
  <c r="Y158" i="6"/>
  <c r="AA158" i="6" s="1"/>
  <c r="Z157" i="6"/>
  <c r="Y157" i="6"/>
  <c r="Z156" i="6"/>
  <c r="Y156" i="6"/>
  <c r="AA156" i="6" s="1"/>
  <c r="Z155" i="6"/>
  <c r="Y155" i="6"/>
  <c r="Z154" i="6"/>
  <c r="Y154" i="6"/>
  <c r="Z153" i="6"/>
  <c r="AA153" i="6" s="1"/>
  <c r="Y153" i="6"/>
  <c r="AA152" i="6"/>
  <c r="Z152" i="6"/>
  <c r="Y152" i="6"/>
  <c r="Z151" i="6"/>
  <c r="Y151" i="6"/>
  <c r="AA151" i="6" s="1"/>
  <c r="Z150" i="6"/>
  <c r="Y150" i="6"/>
  <c r="AA150" i="6" s="1"/>
  <c r="AA140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Z134" i="6"/>
  <c r="Y134" i="6"/>
  <c r="AA134" i="6" s="1"/>
  <c r="Z133" i="6"/>
  <c r="Y133" i="6"/>
  <c r="AA132" i="6"/>
  <c r="Y132" i="6"/>
  <c r="Y135" i="6" s="1"/>
  <c r="AA131" i="6"/>
  <c r="AA129" i="6"/>
  <c r="AB129" i="6" s="1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Z120" i="6"/>
  <c r="Y120" i="6"/>
  <c r="Z119" i="6"/>
  <c r="Y119" i="6"/>
  <c r="AA119" i="6" s="1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Y118" i="6"/>
  <c r="Z117" i="6"/>
  <c r="Y117" i="6"/>
  <c r="Z116" i="6"/>
  <c r="Y116" i="6"/>
  <c r="AA116" i="6" s="1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Y115" i="6"/>
  <c r="Z114" i="6"/>
  <c r="Y114" i="6"/>
  <c r="AA113" i="6"/>
  <c r="Z113" i="6"/>
  <c r="Y113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Z111" i="6"/>
  <c r="Y111" i="6"/>
  <c r="AA111" i="6" s="1"/>
  <c r="AA110" i="6"/>
  <c r="Z110" i="6"/>
  <c r="Y110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Y109" i="6"/>
  <c r="Z108" i="6"/>
  <c r="Z109" i="6" s="1"/>
  <c r="Y108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Z106" i="6"/>
  <c r="Y106" i="6"/>
  <c r="Z105" i="6"/>
  <c r="Y105" i="6"/>
  <c r="Z104" i="6"/>
  <c r="Y104" i="6"/>
  <c r="AA104" i="6" s="1"/>
  <c r="Z103" i="6"/>
  <c r="Y103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Z101" i="6"/>
  <c r="Y101" i="6"/>
  <c r="AA101" i="6" s="1"/>
  <c r="Z100" i="6"/>
  <c r="AA100" i="6" s="1"/>
  <c r="Y100" i="6"/>
  <c r="Z99" i="6"/>
  <c r="Y99" i="6"/>
  <c r="AA99" i="6" s="1"/>
  <c r="Z98" i="6"/>
  <c r="Y98" i="6"/>
  <c r="Z97" i="6"/>
  <c r="Y97" i="6"/>
  <c r="AA97" i="6" s="1"/>
  <c r="Z96" i="6"/>
  <c r="AA96" i="6" s="1"/>
  <c r="Y96" i="6"/>
  <c r="Z95" i="6"/>
  <c r="Z102" i="6" s="1"/>
  <c r="Y95" i="6"/>
  <c r="AT94" i="6"/>
  <c r="AS94" i="6"/>
  <c r="AR94" i="6"/>
  <c r="AQ94" i="6"/>
  <c r="AP94" i="6"/>
  <c r="AO94" i="6"/>
  <c r="AN94" i="6"/>
  <c r="AM94" i="6"/>
  <c r="AL94" i="6"/>
  <c r="AK94" i="6"/>
  <c r="AJ94" i="6"/>
  <c r="AI94" i="6"/>
  <c r="AH94" i="6"/>
  <c r="AG94" i="6"/>
  <c r="AF94" i="6"/>
  <c r="AE94" i="6"/>
  <c r="AD94" i="6"/>
  <c r="AC94" i="6"/>
  <c r="AB94" i="6"/>
  <c r="Y94" i="6"/>
  <c r="Z93" i="6"/>
  <c r="Z94" i="6" s="1"/>
  <c r="Y93" i="6"/>
  <c r="AT92" i="6"/>
  <c r="AS92" i="6"/>
  <c r="AR92" i="6"/>
  <c r="AQ92" i="6"/>
  <c r="AP92" i="6"/>
  <c r="AO92" i="6"/>
  <c r="AN92" i="6"/>
  <c r="AM92" i="6"/>
  <c r="AL92" i="6"/>
  <c r="AK92" i="6"/>
  <c r="AJ92" i="6"/>
  <c r="AI92" i="6"/>
  <c r="AH92" i="6"/>
  <c r="AG92" i="6"/>
  <c r="AF92" i="6"/>
  <c r="AE92" i="6"/>
  <c r="AD92" i="6"/>
  <c r="AC92" i="6"/>
  <c r="AB92" i="6"/>
  <c r="Z91" i="6"/>
  <c r="Y91" i="6"/>
  <c r="AA91" i="6" s="1"/>
  <c r="Z90" i="6"/>
  <c r="Y90" i="6"/>
  <c r="AT89" i="6"/>
  <c r="AS89" i="6"/>
  <c r="AR89" i="6"/>
  <c r="AQ89" i="6"/>
  <c r="AP89" i="6"/>
  <c r="AO89" i="6"/>
  <c r="AN89" i="6"/>
  <c r="AM89" i="6"/>
  <c r="AL89" i="6"/>
  <c r="AK89" i="6"/>
  <c r="AJ89" i="6"/>
  <c r="AI89" i="6"/>
  <c r="AH89" i="6"/>
  <c r="AG89" i="6"/>
  <c r="AF89" i="6"/>
  <c r="AE89" i="6"/>
  <c r="AD89" i="6"/>
  <c r="AC89" i="6"/>
  <c r="AB89" i="6"/>
  <c r="Z88" i="6"/>
  <c r="Y88" i="6"/>
  <c r="AA88" i="6" s="1"/>
  <c r="Z87" i="6"/>
  <c r="Y87" i="6"/>
  <c r="Z86" i="6"/>
  <c r="Y86" i="6"/>
  <c r="AT85" i="6"/>
  <c r="AS85" i="6"/>
  <c r="AR85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Y85" i="6"/>
  <c r="Z84" i="6"/>
  <c r="Z85" i="6" s="1"/>
  <c r="Y84" i="6"/>
  <c r="AT83" i="6"/>
  <c r="AS83" i="6"/>
  <c r="AR83" i="6"/>
  <c r="AQ83" i="6"/>
  <c r="AP83" i="6"/>
  <c r="AO83" i="6"/>
  <c r="AN83" i="6"/>
  <c r="AM83" i="6"/>
  <c r="AL83" i="6"/>
  <c r="AK83" i="6"/>
  <c r="AJ83" i="6"/>
  <c r="AI83" i="6"/>
  <c r="AH83" i="6"/>
  <c r="AG83" i="6"/>
  <c r="AF83" i="6"/>
  <c r="AE83" i="6"/>
  <c r="AD83" i="6"/>
  <c r="AC83" i="6"/>
  <c r="AB83" i="6"/>
  <c r="Z82" i="6"/>
  <c r="Y82" i="6"/>
  <c r="AA82" i="6" s="1"/>
  <c r="Z81" i="6"/>
  <c r="Y81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79" i="6"/>
  <c r="AA80" i="6" s="1"/>
  <c r="Z79" i="6"/>
  <c r="Z80" i="6" s="1"/>
  <c r="Y79" i="6"/>
  <c r="Y80" i="6" s="1"/>
  <c r="AT78" i="6"/>
  <c r="AS78" i="6"/>
  <c r="AR78" i="6"/>
  <c r="AQ78" i="6"/>
  <c r="AP78" i="6"/>
  <c r="AO78" i="6"/>
  <c r="AN78" i="6"/>
  <c r="AM78" i="6"/>
  <c r="AL78" i="6"/>
  <c r="AK78" i="6"/>
  <c r="AJ78" i="6"/>
  <c r="AI78" i="6"/>
  <c r="AH78" i="6"/>
  <c r="AG78" i="6"/>
  <c r="AF78" i="6"/>
  <c r="AE78" i="6"/>
  <c r="AD78" i="6"/>
  <c r="AC78" i="6"/>
  <c r="AB78" i="6"/>
  <c r="Z77" i="6"/>
  <c r="Z78" i="6" s="1"/>
  <c r="Y77" i="6"/>
  <c r="AA77" i="6" s="1"/>
  <c r="AA78" i="6" s="1"/>
  <c r="AT76" i="6"/>
  <c r="AS76" i="6"/>
  <c r="AR76" i="6"/>
  <c r="AQ76" i="6"/>
  <c r="AP76" i="6"/>
  <c r="AO76" i="6"/>
  <c r="AN76" i="6"/>
  <c r="AM76" i="6"/>
  <c r="AL76" i="6"/>
  <c r="AK76" i="6"/>
  <c r="AJ76" i="6"/>
  <c r="AI76" i="6"/>
  <c r="AH76" i="6"/>
  <c r="AG76" i="6"/>
  <c r="AF76" i="6"/>
  <c r="AE76" i="6"/>
  <c r="AD76" i="6"/>
  <c r="AC76" i="6"/>
  <c r="AB76" i="6"/>
  <c r="Z75" i="6"/>
  <c r="Y75" i="6"/>
  <c r="Z74" i="6"/>
  <c r="Y74" i="6"/>
  <c r="AA73" i="6"/>
  <c r="Z73" i="6"/>
  <c r="Y73" i="6"/>
  <c r="Z72" i="6"/>
  <c r="Y72" i="6"/>
  <c r="Y76" i="6" s="1"/>
  <c r="AT71" i="6"/>
  <c r="AS71" i="6"/>
  <c r="AR71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AA70" i="6"/>
  <c r="Z70" i="6"/>
  <c r="Y70" i="6"/>
  <c r="Z69" i="6"/>
  <c r="Y69" i="6"/>
  <c r="AA69" i="6" s="1"/>
  <c r="Z68" i="6"/>
  <c r="Y68" i="6"/>
  <c r="Z67" i="6"/>
  <c r="Y67" i="6"/>
  <c r="AA67" i="6" s="1"/>
  <c r="AA66" i="6"/>
  <c r="Z66" i="6"/>
  <c r="Y66" i="6"/>
  <c r="Z65" i="6"/>
  <c r="Y65" i="6"/>
  <c r="Z64" i="6"/>
  <c r="Y64" i="6"/>
  <c r="Z63" i="6"/>
  <c r="Z71" i="6" s="1"/>
  <c r="Y63" i="6"/>
  <c r="AT62" i="6"/>
  <c r="AS62" i="6"/>
  <c r="AR62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AD62" i="6"/>
  <c r="AC62" i="6"/>
  <c r="AB62" i="6"/>
  <c r="Z61" i="6"/>
  <c r="Y61" i="6"/>
  <c r="Z60" i="6"/>
  <c r="Z62" i="6" s="1"/>
  <c r="Y60" i="6"/>
  <c r="Y62" i="6" s="1"/>
  <c r="AT59" i="6"/>
  <c r="AS59" i="6"/>
  <c r="AR59" i="6"/>
  <c r="AQ59" i="6"/>
  <c r="AP59" i="6"/>
  <c r="AO59" i="6"/>
  <c r="AN59" i="6"/>
  <c r="AM59" i="6"/>
  <c r="AL59" i="6"/>
  <c r="AK59" i="6"/>
  <c r="AJ59" i="6"/>
  <c r="AI59" i="6"/>
  <c r="AH59" i="6"/>
  <c r="AG59" i="6"/>
  <c r="AF59" i="6"/>
  <c r="AE59" i="6"/>
  <c r="AD59" i="6"/>
  <c r="AC59" i="6"/>
  <c r="AB59" i="6"/>
  <c r="Z58" i="6"/>
  <c r="Y58" i="6"/>
  <c r="Z57" i="6"/>
  <c r="Z59" i="6" s="1"/>
  <c r="Y57" i="6"/>
  <c r="Y59" i="6" s="1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Z55" i="6"/>
  <c r="Y55" i="6"/>
  <c r="Z54" i="6"/>
  <c r="Y54" i="6"/>
  <c r="AA54" i="6" s="1"/>
  <c r="AA53" i="6"/>
  <c r="Z53" i="6"/>
  <c r="Y53" i="6"/>
  <c r="Z52" i="6"/>
  <c r="Y52" i="6"/>
  <c r="Z51" i="6"/>
  <c r="Y51" i="6"/>
  <c r="Z50" i="6"/>
  <c r="Y50" i="6"/>
  <c r="Z49" i="6"/>
  <c r="Y49" i="6"/>
  <c r="AA49" i="6" s="1"/>
  <c r="Z48" i="6"/>
  <c r="Y48" i="6"/>
  <c r="Z47" i="6"/>
  <c r="Y47" i="6"/>
  <c r="Y56" i="6" s="1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Z45" i="6"/>
  <c r="Z46" i="6" s="1"/>
  <c r="Y45" i="6"/>
  <c r="Y46" i="6" s="1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3" i="6"/>
  <c r="Z43" i="6"/>
  <c r="Y43" i="6"/>
  <c r="Z42" i="6"/>
  <c r="Y42" i="6"/>
  <c r="Z41" i="6"/>
  <c r="Y41" i="6"/>
  <c r="Z40" i="6"/>
  <c r="Y40" i="6"/>
  <c r="Z39" i="6"/>
  <c r="Y39" i="6"/>
  <c r="AA39" i="6" s="1"/>
  <c r="Z38" i="6"/>
  <c r="Y38" i="6"/>
  <c r="Z37" i="6"/>
  <c r="Y37" i="6"/>
  <c r="AA37" i="6" s="1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Y33" i="6"/>
  <c r="Z32" i="6"/>
  <c r="Z33" i="6" s="1"/>
  <c r="Y32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Z30" i="6"/>
  <c r="Y30" i="6"/>
  <c r="Z29" i="6"/>
  <c r="Y29" i="6"/>
  <c r="Z28" i="6"/>
  <c r="Y28" i="6"/>
  <c r="AA28" i="6" s="1"/>
  <c r="Z27" i="6"/>
  <c r="AA27" i="6" s="1"/>
  <c r="Y27" i="6"/>
  <c r="Z26" i="6"/>
  <c r="Y26" i="6"/>
  <c r="AA26" i="6" s="1"/>
  <c r="Z25" i="6"/>
  <c r="Y25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Z24" i="6"/>
  <c r="Z23" i="6"/>
  <c r="Y23" i="6"/>
  <c r="Y24" i="6" s="1"/>
  <c r="AT22" i="6"/>
  <c r="AS22" i="6"/>
  <c r="AR22" i="6"/>
  <c r="AQ22" i="6"/>
  <c r="AQ34" i="6" s="1"/>
  <c r="AP22" i="6"/>
  <c r="AO22" i="6"/>
  <c r="AN22" i="6"/>
  <c r="AM22" i="6"/>
  <c r="AM34" i="6" s="1"/>
  <c r="AL22" i="6"/>
  <c r="AK22" i="6"/>
  <c r="AJ22" i="6"/>
  <c r="AI22" i="6"/>
  <c r="AI34" i="6" s="1"/>
  <c r="AH22" i="6"/>
  <c r="AG22" i="6"/>
  <c r="AF22" i="6"/>
  <c r="AE22" i="6"/>
  <c r="AE34" i="6" s="1"/>
  <c r="AD22" i="6"/>
  <c r="AC22" i="6"/>
  <c r="AB22" i="6"/>
  <c r="Z21" i="6"/>
  <c r="Z22" i="6" s="1"/>
  <c r="Y21" i="6"/>
  <c r="Y22" i="6" s="1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8" i="6"/>
  <c r="Z18" i="6"/>
  <c r="Y18" i="6"/>
  <c r="Z17" i="6"/>
  <c r="Y17" i="6"/>
  <c r="Z16" i="6"/>
  <c r="Y16" i="6"/>
  <c r="Z15" i="6"/>
  <c r="AA15" i="6" s="1"/>
  <c r="Y15" i="6"/>
  <c r="Z14" i="6"/>
  <c r="Y14" i="6"/>
  <c r="AA14" i="6" s="1"/>
  <c r="Z13" i="6"/>
  <c r="Y13" i="6"/>
  <c r="Z12" i="6"/>
  <c r="Y12" i="6"/>
  <c r="AA12" i="6" s="1"/>
  <c r="Z11" i="6"/>
  <c r="AA11" i="6" s="1"/>
  <c r="Y11" i="6"/>
  <c r="AT171" i="5"/>
  <c r="AS171" i="5"/>
  <c r="AR171" i="5"/>
  <c r="AQ171" i="5"/>
  <c r="AP171" i="5"/>
  <c r="AO171" i="5"/>
  <c r="AN171" i="5"/>
  <c r="AM171" i="5"/>
  <c r="AL171" i="5"/>
  <c r="AK171" i="5"/>
  <c r="AJ171" i="5"/>
  <c r="AI171" i="5"/>
  <c r="AH171" i="5"/>
  <c r="AG171" i="5"/>
  <c r="AF171" i="5"/>
  <c r="AE171" i="5"/>
  <c r="AD171" i="5"/>
  <c r="AC171" i="5"/>
  <c r="AB171" i="5"/>
  <c r="AA170" i="5"/>
  <c r="Z170" i="5"/>
  <c r="Y170" i="5"/>
  <c r="Z169" i="5"/>
  <c r="AA169" i="5" s="1"/>
  <c r="Y169" i="5"/>
  <c r="Z168" i="5"/>
  <c r="Y168" i="5"/>
  <c r="AA168" i="5" s="1"/>
  <c r="Z167" i="5"/>
  <c r="Y167" i="5"/>
  <c r="AA167" i="5" s="1"/>
  <c r="AA166" i="5"/>
  <c r="Z166" i="5"/>
  <c r="Y166" i="5"/>
  <c r="Z165" i="5"/>
  <c r="AA165" i="5" s="1"/>
  <c r="Y165" i="5"/>
  <c r="Z164" i="5"/>
  <c r="Y164" i="5"/>
  <c r="AA164" i="5" s="1"/>
  <c r="Z163" i="5"/>
  <c r="Y163" i="5"/>
  <c r="AA163" i="5" s="1"/>
  <c r="AA162" i="5"/>
  <c r="Z162" i="5"/>
  <c r="Y162" i="5"/>
  <c r="Z161" i="5"/>
  <c r="AA161" i="5" s="1"/>
  <c r="Y161" i="5"/>
  <c r="Z160" i="5"/>
  <c r="Y160" i="5"/>
  <c r="AA160" i="5" s="1"/>
  <c r="Z159" i="5"/>
  <c r="Y159" i="5"/>
  <c r="AA159" i="5" s="1"/>
  <c r="AA158" i="5"/>
  <c r="Z158" i="5"/>
  <c r="Y158" i="5"/>
  <c r="Z157" i="5"/>
  <c r="AA157" i="5" s="1"/>
  <c r="Y157" i="5"/>
  <c r="Z156" i="5"/>
  <c r="Y156" i="5"/>
  <c r="AA156" i="5" s="1"/>
  <c r="Z155" i="5"/>
  <c r="Y155" i="5"/>
  <c r="AA155" i="5" s="1"/>
  <c r="AA154" i="5"/>
  <c r="Z154" i="5"/>
  <c r="Y154" i="5"/>
  <c r="Z153" i="5"/>
  <c r="AA153" i="5" s="1"/>
  <c r="Y153" i="5"/>
  <c r="Z152" i="5"/>
  <c r="Z171" i="5" s="1"/>
  <c r="Y152" i="5"/>
  <c r="AA152" i="5" s="1"/>
  <c r="AA142" i="5"/>
  <c r="AT137" i="5"/>
  <c r="AS137" i="5"/>
  <c r="AR137" i="5"/>
  <c r="AQ137" i="5"/>
  <c r="AP137" i="5"/>
  <c r="AO137" i="5"/>
  <c r="AN137" i="5"/>
  <c r="AM137" i="5"/>
  <c r="AL137" i="5"/>
  <c r="AK137" i="5"/>
  <c r="AJ137" i="5"/>
  <c r="AI137" i="5"/>
  <c r="AH137" i="5"/>
  <c r="AG137" i="5"/>
  <c r="AF137" i="5"/>
  <c r="AE137" i="5"/>
  <c r="AD137" i="5"/>
  <c r="AC137" i="5"/>
  <c r="AB137" i="5"/>
  <c r="AA136" i="5"/>
  <c r="Z136" i="5"/>
  <c r="Y136" i="5"/>
  <c r="Z135" i="5"/>
  <c r="Z137" i="5" s="1"/>
  <c r="Y135" i="5"/>
  <c r="Y134" i="5"/>
  <c r="AA134" i="5" s="1"/>
  <c r="AA133" i="5"/>
  <c r="AA131" i="5"/>
  <c r="AT121" i="5"/>
  <c r="AS121" i="5"/>
  <c r="AR121" i="5"/>
  <c r="AR123" i="5" s="1"/>
  <c r="AQ121" i="5"/>
  <c r="AQ123" i="5" s="1"/>
  <c r="AP121" i="5"/>
  <c r="AO121" i="5"/>
  <c r="AN121" i="5"/>
  <c r="AN123" i="5" s="1"/>
  <c r="AM121" i="5"/>
  <c r="AM123" i="5" s="1"/>
  <c r="AL121" i="5"/>
  <c r="AK121" i="5"/>
  <c r="AJ121" i="5"/>
  <c r="AJ123" i="5" s="1"/>
  <c r="AI121" i="5"/>
  <c r="AI123" i="5" s="1"/>
  <c r="AH121" i="5"/>
  <c r="AG121" i="5"/>
  <c r="AF121" i="5"/>
  <c r="AF123" i="5" s="1"/>
  <c r="AE121" i="5"/>
  <c r="AE123" i="5" s="1"/>
  <c r="AD121" i="5"/>
  <c r="AC121" i="5"/>
  <c r="AB121" i="5"/>
  <c r="AB123" i="5" s="1"/>
  <c r="Z120" i="5"/>
  <c r="AA120" i="5" s="1"/>
  <c r="Y120" i="5"/>
  <c r="Z119" i="5"/>
  <c r="Z121" i="5" s="1"/>
  <c r="Y119" i="5"/>
  <c r="Y121" i="5" s="1"/>
  <c r="AT118" i="5"/>
  <c r="AS118" i="5"/>
  <c r="AR118" i="5"/>
  <c r="AQ118" i="5"/>
  <c r="AP118" i="5"/>
  <c r="AO118" i="5"/>
  <c r="AN118" i="5"/>
  <c r="AM118" i="5"/>
  <c r="AL118" i="5"/>
  <c r="AK118" i="5"/>
  <c r="AJ118" i="5"/>
  <c r="AI118" i="5"/>
  <c r="AH118" i="5"/>
  <c r="AG118" i="5"/>
  <c r="AF118" i="5"/>
  <c r="AE118" i="5"/>
  <c r="AD118" i="5"/>
  <c r="AC118" i="5"/>
  <c r="AB118" i="5"/>
  <c r="Z117" i="5"/>
  <c r="AA117" i="5" s="1"/>
  <c r="Y117" i="5"/>
  <c r="Z116" i="5"/>
  <c r="Z118" i="5" s="1"/>
  <c r="Y116" i="5"/>
  <c r="Y118" i="5" s="1"/>
  <c r="AT115" i="5"/>
  <c r="AS115" i="5"/>
  <c r="AR115" i="5"/>
  <c r="AQ115" i="5"/>
  <c r="AP115" i="5"/>
  <c r="AO115" i="5"/>
  <c r="AN115" i="5"/>
  <c r="AM115" i="5"/>
  <c r="AL115" i="5"/>
  <c r="AK115" i="5"/>
  <c r="AJ115" i="5"/>
  <c r="AI115" i="5"/>
  <c r="AH115" i="5"/>
  <c r="AG115" i="5"/>
  <c r="AF115" i="5"/>
  <c r="AE115" i="5"/>
  <c r="AD115" i="5"/>
  <c r="AC115" i="5"/>
  <c r="AB115" i="5"/>
  <c r="Z114" i="5"/>
  <c r="AA114" i="5" s="1"/>
  <c r="Y114" i="5"/>
  <c r="Z113" i="5"/>
  <c r="Z115" i="5" s="1"/>
  <c r="Y113" i="5"/>
  <c r="Y115" i="5" s="1"/>
  <c r="AT112" i="5"/>
  <c r="AS112" i="5"/>
  <c r="AR112" i="5"/>
  <c r="AQ112" i="5"/>
  <c r="AP112" i="5"/>
  <c r="AO112" i="5"/>
  <c r="AN112" i="5"/>
  <c r="AM112" i="5"/>
  <c r="AL112" i="5"/>
  <c r="AK112" i="5"/>
  <c r="AJ112" i="5"/>
  <c r="AI112" i="5"/>
  <c r="AH112" i="5"/>
  <c r="AG112" i="5"/>
  <c r="AF112" i="5"/>
  <c r="AE112" i="5"/>
  <c r="AD112" i="5"/>
  <c r="AC112" i="5"/>
  <c r="AB112" i="5"/>
  <c r="Z111" i="5"/>
  <c r="AA111" i="5" s="1"/>
  <c r="Y111" i="5"/>
  <c r="Z110" i="5"/>
  <c r="Z112" i="5" s="1"/>
  <c r="Y110" i="5"/>
  <c r="Y112" i="5" s="1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Z108" i="5"/>
  <c r="Z109" i="5" s="1"/>
  <c r="Y108" i="5"/>
  <c r="Y109" i="5" s="1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6" i="5"/>
  <c r="Z106" i="5"/>
  <c r="Y106" i="5"/>
  <c r="Z105" i="5"/>
  <c r="AA105" i="5" s="1"/>
  <c r="Y105" i="5"/>
  <c r="Z104" i="5"/>
  <c r="Y104" i="5"/>
  <c r="AA104" i="5" s="1"/>
  <c r="Z103" i="5"/>
  <c r="Z107" i="5" s="1"/>
  <c r="Y103" i="5"/>
  <c r="AA103" i="5" s="1"/>
  <c r="AT102" i="5"/>
  <c r="AT123" i="5" s="1"/>
  <c r="AS102" i="5"/>
  <c r="AR102" i="5"/>
  <c r="AQ102" i="5"/>
  <c r="AP102" i="5"/>
  <c r="AP123" i="5" s="1"/>
  <c r="AO102" i="5"/>
  <c r="AN102" i="5"/>
  <c r="AM102" i="5"/>
  <c r="AL102" i="5"/>
  <c r="AL123" i="5" s="1"/>
  <c r="AK102" i="5"/>
  <c r="AJ102" i="5"/>
  <c r="AI102" i="5"/>
  <c r="AH102" i="5"/>
  <c r="AH123" i="5" s="1"/>
  <c r="AG102" i="5"/>
  <c r="AF102" i="5"/>
  <c r="AE102" i="5"/>
  <c r="AD102" i="5"/>
  <c r="AD123" i="5" s="1"/>
  <c r="AC102" i="5"/>
  <c r="AB102" i="5"/>
  <c r="Z101" i="5"/>
  <c r="Y101" i="5"/>
  <c r="AA101" i="5" s="1"/>
  <c r="Z100" i="5"/>
  <c r="Y100" i="5"/>
  <c r="AA100" i="5" s="1"/>
  <c r="AA99" i="5"/>
  <c r="Z99" i="5"/>
  <c r="Y99" i="5"/>
  <c r="Z98" i="5"/>
  <c r="Z102" i="5" s="1"/>
  <c r="Y98" i="5"/>
  <c r="Z97" i="5"/>
  <c r="Y97" i="5"/>
  <c r="AA97" i="5" s="1"/>
  <c r="Z96" i="5"/>
  <c r="Y96" i="5"/>
  <c r="Y102" i="5" s="1"/>
  <c r="AT95" i="5"/>
  <c r="AS95" i="5"/>
  <c r="AR95" i="5"/>
  <c r="AQ95" i="5"/>
  <c r="AP95" i="5"/>
  <c r="AO95" i="5"/>
  <c r="AN95" i="5"/>
  <c r="AM95" i="5"/>
  <c r="AL95" i="5"/>
  <c r="AK95" i="5"/>
  <c r="AJ95" i="5"/>
  <c r="AI95" i="5"/>
  <c r="AH95" i="5"/>
  <c r="AG95" i="5"/>
  <c r="AF95" i="5"/>
  <c r="AE95" i="5"/>
  <c r="AD95" i="5"/>
  <c r="AC95" i="5"/>
  <c r="AB95" i="5"/>
  <c r="Z95" i="5"/>
  <c r="Z94" i="5"/>
  <c r="Y94" i="5"/>
  <c r="Y95" i="5" s="1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Z92" i="5"/>
  <c r="AA92" i="5" s="1"/>
  <c r="Y92" i="5"/>
  <c r="Z91" i="5"/>
  <c r="Z93" i="5" s="1"/>
  <c r="Y91" i="5"/>
  <c r="Y93" i="5" s="1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Z89" i="5"/>
  <c r="AA89" i="5" s="1"/>
  <c r="Y89" i="5"/>
  <c r="Z88" i="5"/>
  <c r="Y88" i="5"/>
  <c r="AA88" i="5" s="1"/>
  <c r="Z87" i="5"/>
  <c r="Z90" i="5" s="1"/>
  <c r="Y87" i="5"/>
  <c r="AA87" i="5" s="1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D86" i="5"/>
  <c r="AC86" i="5"/>
  <c r="AB86" i="5"/>
  <c r="Z86" i="5"/>
  <c r="Z85" i="5"/>
  <c r="Y85" i="5"/>
  <c r="Y86" i="5" s="1"/>
  <c r="AT84" i="5"/>
  <c r="AS84" i="5"/>
  <c r="AR84" i="5"/>
  <c r="AQ84" i="5"/>
  <c r="AP84" i="5"/>
  <c r="AO84" i="5"/>
  <c r="AN84" i="5"/>
  <c r="AM84" i="5"/>
  <c r="AL84" i="5"/>
  <c r="AK84" i="5"/>
  <c r="AJ84" i="5"/>
  <c r="AI84" i="5"/>
  <c r="AH84" i="5"/>
  <c r="AG84" i="5"/>
  <c r="AF84" i="5"/>
  <c r="AE84" i="5"/>
  <c r="AD84" i="5"/>
  <c r="AC84" i="5"/>
  <c r="AB84" i="5"/>
  <c r="Z83" i="5"/>
  <c r="AA83" i="5" s="1"/>
  <c r="Y83" i="5"/>
  <c r="Z82" i="5"/>
  <c r="Z84" i="5" s="1"/>
  <c r="Y82" i="5"/>
  <c r="Y84" i="5" s="1"/>
  <c r="AT81" i="5"/>
  <c r="AS81" i="5"/>
  <c r="AR81" i="5"/>
  <c r="AQ81" i="5"/>
  <c r="AP81" i="5"/>
  <c r="AO81" i="5"/>
  <c r="AN81" i="5"/>
  <c r="AM81" i="5"/>
  <c r="AL81" i="5"/>
  <c r="AK81" i="5"/>
  <c r="AJ81" i="5"/>
  <c r="AI81" i="5"/>
  <c r="AH81" i="5"/>
  <c r="AG81" i="5"/>
  <c r="AF81" i="5"/>
  <c r="AE81" i="5"/>
  <c r="AD81" i="5"/>
  <c r="AC81" i="5"/>
  <c r="AB81" i="5"/>
  <c r="Z80" i="5"/>
  <c r="Z81" i="5" s="1"/>
  <c r="Y80" i="5"/>
  <c r="Y81" i="5" s="1"/>
  <c r="AT79" i="5"/>
  <c r="AS79" i="5"/>
  <c r="AR79" i="5"/>
  <c r="AQ79" i="5"/>
  <c r="AP79" i="5"/>
  <c r="AO79" i="5"/>
  <c r="AN79" i="5"/>
  <c r="AM79" i="5"/>
  <c r="AL79" i="5"/>
  <c r="AK79" i="5"/>
  <c r="AJ79" i="5"/>
  <c r="AI79" i="5"/>
  <c r="AH79" i="5"/>
  <c r="AG79" i="5"/>
  <c r="AF79" i="5"/>
  <c r="AE79" i="5"/>
  <c r="AD79" i="5"/>
  <c r="AC79" i="5"/>
  <c r="AB79" i="5"/>
  <c r="Y79" i="5"/>
  <c r="AA78" i="5"/>
  <c r="AA79" i="5" s="1"/>
  <c r="Z78" i="5"/>
  <c r="Z79" i="5" s="1"/>
  <c r="Y78" i="5"/>
  <c r="AT77" i="5"/>
  <c r="AS77" i="5"/>
  <c r="AS123" i="5" s="1"/>
  <c r="AR77" i="5"/>
  <c r="AQ77" i="5"/>
  <c r="AP77" i="5"/>
  <c r="AO77" i="5"/>
  <c r="AO123" i="5" s="1"/>
  <c r="AN77" i="5"/>
  <c r="AM77" i="5"/>
  <c r="AL77" i="5"/>
  <c r="AK77" i="5"/>
  <c r="AK123" i="5" s="1"/>
  <c r="AJ77" i="5"/>
  <c r="AI77" i="5"/>
  <c r="AH77" i="5"/>
  <c r="AG77" i="5"/>
  <c r="AG123" i="5" s="1"/>
  <c r="AF77" i="5"/>
  <c r="AE77" i="5"/>
  <c r="AD77" i="5"/>
  <c r="AC77" i="5"/>
  <c r="AC123" i="5" s="1"/>
  <c r="AB77" i="5"/>
  <c r="Z76" i="5"/>
  <c r="Y76" i="5"/>
  <c r="AA76" i="5" s="1"/>
  <c r="AA75" i="5"/>
  <c r="Z75" i="5"/>
  <c r="Y75" i="5"/>
  <c r="Z74" i="5"/>
  <c r="AA74" i="5" s="1"/>
  <c r="Y74" i="5"/>
  <c r="Z73" i="5"/>
  <c r="Z77" i="5" s="1"/>
  <c r="Y73" i="5"/>
  <c r="AA73" i="5" s="1"/>
  <c r="AA77" i="5" s="1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Z71" i="5"/>
  <c r="AA71" i="5" s="1"/>
  <c r="Y71" i="5"/>
  <c r="Z70" i="5"/>
  <c r="Y70" i="5"/>
  <c r="AA70" i="5" s="1"/>
  <c r="Z69" i="5"/>
  <c r="Y69" i="5"/>
  <c r="AA69" i="5" s="1"/>
  <c r="AA68" i="5"/>
  <c r="Z68" i="5"/>
  <c r="Y68" i="5"/>
  <c r="Z67" i="5"/>
  <c r="AA67" i="5" s="1"/>
  <c r="Y67" i="5"/>
  <c r="Z66" i="5"/>
  <c r="Y66" i="5"/>
  <c r="AA66" i="5" s="1"/>
  <c r="Z65" i="5"/>
  <c r="Y65" i="5"/>
  <c r="AA65" i="5" s="1"/>
  <c r="AA64" i="5"/>
  <c r="Z64" i="5"/>
  <c r="Z72" i="5" s="1"/>
  <c r="Y64" i="5"/>
  <c r="Y72" i="5" s="1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Z63" i="5"/>
  <c r="Y63" i="5"/>
  <c r="Z62" i="5"/>
  <c r="Y62" i="5"/>
  <c r="AA62" i="5" s="1"/>
  <c r="AA61" i="5"/>
  <c r="Z61" i="5"/>
  <c r="Y61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Z60" i="5"/>
  <c r="Y60" i="5"/>
  <c r="Z59" i="5"/>
  <c r="Y59" i="5"/>
  <c r="AA59" i="5" s="1"/>
  <c r="AA58" i="5"/>
  <c r="Z58" i="5"/>
  <c r="Y58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Z56" i="5"/>
  <c r="Y56" i="5"/>
  <c r="AA56" i="5" s="1"/>
  <c r="AA55" i="5"/>
  <c r="Z55" i="5"/>
  <c r="Y55" i="5"/>
  <c r="Z54" i="5"/>
  <c r="AA54" i="5" s="1"/>
  <c r="Y54" i="5"/>
  <c r="Z53" i="5"/>
  <c r="Y53" i="5"/>
  <c r="AA53" i="5" s="1"/>
  <c r="Z52" i="5"/>
  <c r="Y52" i="5"/>
  <c r="AA52" i="5" s="1"/>
  <c r="AA51" i="5"/>
  <c r="Z51" i="5"/>
  <c r="Y51" i="5"/>
  <c r="Z50" i="5"/>
  <c r="AA50" i="5" s="1"/>
  <c r="Y50" i="5"/>
  <c r="Z49" i="5"/>
  <c r="Z57" i="5" s="1"/>
  <c r="Y49" i="5"/>
  <c r="AA49" i="5" s="1"/>
  <c r="Z48" i="5"/>
  <c r="Y48" i="5"/>
  <c r="AA48" i="5" s="1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Z47" i="5"/>
  <c r="Z46" i="5"/>
  <c r="Y46" i="5"/>
  <c r="Y47" i="5" s="1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Z44" i="5"/>
  <c r="AA44" i="5" s="1"/>
  <c r="Y44" i="5"/>
  <c r="Z43" i="5"/>
  <c r="Y43" i="5"/>
  <c r="AA43" i="5" s="1"/>
  <c r="Z42" i="5"/>
  <c r="Y42" i="5"/>
  <c r="AA42" i="5" s="1"/>
  <c r="AA41" i="5"/>
  <c r="Z41" i="5"/>
  <c r="Y41" i="5"/>
  <c r="Z40" i="5"/>
  <c r="AA40" i="5" s="1"/>
  <c r="Y40" i="5"/>
  <c r="Z39" i="5"/>
  <c r="Y39" i="5"/>
  <c r="AA39" i="5" s="1"/>
  <c r="Z38" i="5"/>
  <c r="Z45" i="5" s="1"/>
  <c r="Y38" i="5"/>
  <c r="AA38" i="5" s="1"/>
  <c r="AT34" i="5"/>
  <c r="AS34" i="5"/>
  <c r="AR34" i="5"/>
  <c r="AR35" i="5" s="1"/>
  <c r="AQ34" i="5"/>
  <c r="AP34" i="5"/>
  <c r="AO34" i="5"/>
  <c r="AN34" i="5"/>
  <c r="AN35" i="5" s="1"/>
  <c r="AM34" i="5"/>
  <c r="AL34" i="5"/>
  <c r="AK34" i="5"/>
  <c r="AJ34" i="5"/>
  <c r="AJ35" i="5" s="1"/>
  <c r="AI34" i="5"/>
  <c r="AH34" i="5"/>
  <c r="AG34" i="5"/>
  <c r="AF34" i="5"/>
  <c r="AF35" i="5" s="1"/>
  <c r="AE34" i="5"/>
  <c r="AD34" i="5"/>
  <c r="AC34" i="5"/>
  <c r="AB34" i="5"/>
  <c r="AB35" i="5" s="1"/>
  <c r="Y34" i="5"/>
  <c r="AA33" i="5"/>
  <c r="AA34" i="5" s="1"/>
  <c r="Z33" i="5"/>
  <c r="Z34" i="5" s="1"/>
  <c r="Y33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Y32" i="5"/>
  <c r="Z31" i="5"/>
  <c r="Y31" i="5"/>
  <c r="AA31" i="5" s="1"/>
  <c r="AA30" i="5"/>
  <c r="Z30" i="5"/>
  <c r="Y30" i="5"/>
  <c r="Z29" i="5"/>
  <c r="AA29" i="5" s="1"/>
  <c r="Y29" i="5"/>
  <c r="Z28" i="5"/>
  <c r="Y28" i="5"/>
  <c r="AA28" i="5" s="1"/>
  <c r="Z27" i="5"/>
  <c r="Y27" i="5"/>
  <c r="AA27" i="5" s="1"/>
  <c r="AA26" i="5"/>
  <c r="Z26" i="5"/>
  <c r="Y26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Z25" i="5"/>
  <c r="Y25" i="5"/>
  <c r="Z24" i="5"/>
  <c r="Y24" i="5"/>
  <c r="AA24" i="5" s="1"/>
  <c r="AA25" i="5" s="1"/>
  <c r="AT23" i="5"/>
  <c r="AT35" i="5" s="1"/>
  <c r="AS23" i="5"/>
  <c r="AR23" i="5"/>
  <c r="AQ23" i="5"/>
  <c r="AQ35" i="5" s="1"/>
  <c r="AP23" i="5"/>
  <c r="AP35" i="5" s="1"/>
  <c r="AO23" i="5"/>
  <c r="AN23" i="5"/>
  <c r="AM23" i="5"/>
  <c r="AM35" i="5" s="1"/>
  <c r="AL23" i="5"/>
  <c r="AL35" i="5" s="1"/>
  <c r="AK23" i="5"/>
  <c r="AJ23" i="5"/>
  <c r="AI23" i="5"/>
  <c r="AI35" i="5" s="1"/>
  <c r="AH23" i="5"/>
  <c r="AH35" i="5" s="1"/>
  <c r="AG23" i="5"/>
  <c r="AF23" i="5"/>
  <c r="AE23" i="5"/>
  <c r="AE35" i="5" s="1"/>
  <c r="AD23" i="5"/>
  <c r="AD35" i="5" s="1"/>
  <c r="AC23" i="5"/>
  <c r="AB23" i="5"/>
  <c r="Z23" i="5"/>
  <c r="Z22" i="5"/>
  <c r="Y22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Z19" i="5"/>
  <c r="AA19" i="5" s="1"/>
  <c r="Y19" i="5"/>
  <c r="Z18" i="5"/>
  <c r="Y18" i="5"/>
  <c r="AA18" i="5" s="1"/>
  <c r="Z17" i="5"/>
  <c r="Y17" i="5"/>
  <c r="AA17" i="5" s="1"/>
  <c r="AA16" i="5"/>
  <c r="Z16" i="5"/>
  <c r="Y16" i="5"/>
  <c r="Z15" i="5"/>
  <c r="AA15" i="5" s="1"/>
  <c r="Y15" i="5"/>
  <c r="Z14" i="5"/>
  <c r="Y14" i="5"/>
  <c r="AA14" i="5" s="1"/>
  <c r="Z13" i="5"/>
  <c r="Y13" i="5"/>
  <c r="AA13" i="5" s="1"/>
  <c r="AA12" i="5"/>
  <c r="AA20" i="5" s="1"/>
  <c r="Z12" i="5"/>
  <c r="Z20" i="5" s="1"/>
  <c r="Y12" i="5"/>
  <c r="AU131" i="4"/>
  <c r="AT131" i="4"/>
  <c r="AS131" i="4"/>
  <c r="AR131" i="4"/>
  <c r="AQ131" i="4"/>
  <c r="AP131" i="4"/>
  <c r="AO131" i="4"/>
  <c r="AN131" i="4"/>
  <c r="AM131" i="4"/>
  <c r="AL131" i="4"/>
  <c r="AK131" i="4"/>
  <c r="AJ131" i="4"/>
  <c r="AI131" i="4"/>
  <c r="AH131" i="4"/>
  <c r="AG131" i="4"/>
  <c r="AF131" i="4"/>
  <c r="AE131" i="4"/>
  <c r="AD131" i="4"/>
  <c r="AC131" i="4"/>
  <c r="AB131" i="4"/>
  <c r="Z130" i="4"/>
  <c r="AA130" i="4" s="1"/>
  <c r="Y130" i="4"/>
  <c r="AA129" i="4"/>
  <c r="Z129" i="4"/>
  <c r="Y129" i="4"/>
  <c r="Z128" i="4"/>
  <c r="Y128" i="4"/>
  <c r="AA128" i="4" s="1"/>
  <c r="Z127" i="4"/>
  <c r="Y127" i="4"/>
  <c r="AA127" i="4" s="1"/>
  <c r="Z126" i="4"/>
  <c r="AA126" i="4" s="1"/>
  <c r="Y126" i="4"/>
  <c r="AA125" i="4"/>
  <c r="Z125" i="4"/>
  <c r="Y125" i="4"/>
  <c r="Z124" i="4"/>
  <c r="Y124" i="4"/>
  <c r="AA124" i="4" s="1"/>
  <c r="Z123" i="4"/>
  <c r="Y123" i="4"/>
  <c r="AA123" i="4" s="1"/>
  <c r="Z122" i="4"/>
  <c r="AA122" i="4" s="1"/>
  <c r="Y122" i="4"/>
  <c r="AA121" i="4"/>
  <c r="Z121" i="4"/>
  <c r="Y121" i="4"/>
  <c r="Z120" i="4"/>
  <c r="Y120" i="4"/>
  <c r="AA120" i="4" s="1"/>
  <c r="Z119" i="4"/>
  <c r="Y119" i="4"/>
  <c r="AA119" i="4" s="1"/>
  <c r="Z118" i="4"/>
  <c r="AA118" i="4" s="1"/>
  <c r="Y118" i="4"/>
  <c r="AA117" i="4"/>
  <c r="Z117" i="4"/>
  <c r="Y117" i="4"/>
  <c r="Z116" i="4"/>
  <c r="Y116" i="4"/>
  <c r="AA116" i="4" s="1"/>
  <c r="Z115" i="4"/>
  <c r="Y115" i="4"/>
  <c r="AA115" i="4" s="1"/>
  <c r="Z114" i="4"/>
  <c r="AA114" i="4" s="1"/>
  <c r="Y114" i="4"/>
  <c r="AA113" i="4"/>
  <c r="Z113" i="4"/>
  <c r="Z131" i="4" s="1"/>
  <c r="Y11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Z102" i="4"/>
  <c r="Y102" i="4"/>
  <c r="AA102" i="4" s="1"/>
  <c r="AA101" i="4"/>
  <c r="Y101" i="4"/>
  <c r="Y103" i="4" s="1"/>
  <c r="Z100" i="4"/>
  <c r="AA100" i="4" s="1"/>
  <c r="AA99" i="4"/>
  <c r="AA103" i="4" s="1"/>
  <c r="AA97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L93" i="4" s="1"/>
  <c r="AI92" i="4"/>
  <c r="AH92" i="4"/>
  <c r="AG92" i="4"/>
  <c r="AF92" i="4"/>
  <c r="AE92" i="4"/>
  <c r="AD92" i="4"/>
  <c r="AC92" i="4"/>
  <c r="AB92" i="4"/>
  <c r="AD93" i="4" s="1"/>
  <c r="AA91" i="4"/>
  <c r="Z91" i="4"/>
  <c r="Y91" i="4"/>
  <c r="Z90" i="4"/>
  <c r="Y90" i="4"/>
  <c r="AA90" i="4" s="1"/>
  <c r="Z89" i="4"/>
  <c r="Y89" i="4"/>
  <c r="AA89" i="4" s="1"/>
  <c r="Z88" i="4"/>
  <c r="AA88" i="4" s="1"/>
  <c r="Y88" i="4"/>
  <c r="AA87" i="4"/>
  <c r="Z87" i="4"/>
  <c r="Y87" i="4"/>
  <c r="Z86" i="4"/>
  <c r="Y86" i="4"/>
  <c r="AA86" i="4" s="1"/>
  <c r="Z85" i="4"/>
  <c r="Y85" i="4"/>
  <c r="AA85" i="4" s="1"/>
  <c r="Z84" i="4"/>
  <c r="AA84" i="4" s="1"/>
  <c r="Y84" i="4"/>
  <c r="AA83" i="4"/>
  <c r="Z83" i="4"/>
  <c r="Y83" i="4"/>
  <c r="Z82" i="4"/>
  <c r="Y82" i="4"/>
  <c r="AA82" i="4" s="1"/>
  <c r="Z81" i="4"/>
  <c r="Y81" i="4"/>
  <c r="AA81" i="4" s="1"/>
  <c r="Z80" i="4"/>
  <c r="AA80" i="4" s="1"/>
  <c r="Y80" i="4"/>
  <c r="AA79" i="4"/>
  <c r="Z79" i="4"/>
  <c r="Y79" i="4"/>
  <c r="Z78" i="4"/>
  <c r="Y78" i="4"/>
  <c r="AA78" i="4" s="1"/>
  <c r="Z77" i="4"/>
  <c r="Y77" i="4"/>
  <c r="AA77" i="4" s="1"/>
  <c r="Z76" i="4"/>
  <c r="AA76" i="4" s="1"/>
  <c r="Y76" i="4"/>
  <c r="AA75" i="4"/>
  <c r="Z75" i="4"/>
  <c r="Y75" i="4"/>
  <c r="Z74" i="4"/>
  <c r="Y74" i="4"/>
  <c r="AA74" i="4" s="1"/>
  <c r="Z73" i="4"/>
  <c r="Y73" i="4"/>
  <c r="AA73" i="4" s="1"/>
  <c r="AA72" i="4"/>
  <c r="Z72" i="4"/>
  <c r="Y72" i="4"/>
  <c r="AA71" i="4"/>
  <c r="Z71" i="4"/>
  <c r="Y71" i="4"/>
  <c r="Z70" i="4"/>
  <c r="Y70" i="4"/>
  <c r="AA70" i="4" s="1"/>
  <c r="Z69" i="4"/>
  <c r="Y69" i="4"/>
  <c r="AA69" i="4" s="1"/>
  <c r="AA68" i="4"/>
  <c r="Z68" i="4"/>
  <c r="Y68" i="4"/>
  <c r="AA67" i="4"/>
  <c r="Z67" i="4"/>
  <c r="Y67" i="4"/>
  <c r="Z66" i="4"/>
  <c r="Y66" i="4"/>
  <c r="AA66" i="4" s="1"/>
  <c r="Z65" i="4"/>
  <c r="Y65" i="4"/>
  <c r="AA65" i="4" s="1"/>
  <c r="AA64" i="4"/>
  <c r="Z64" i="4"/>
  <c r="Y64" i="4"/>
  <c r="AA63" i="4"/>
  <c r="Z63" i="4"/>
  <c r="Y63" i="4"/>
  <c r="Z62" i="4"/>
  <c r="Y62" i="4"/>
  <c r="AA62" i="4" s="1"/>
  <c r="Z61" i="4"/>
  <c r="Y61" i="4"/>
  <c r="AA61" i="4" s="1"/>
  <c r="AA60" i="4"/>
  <c r="Z60" i="4"/>
  <c r="Y60" i="4"/>
  <c r="AA59" i="4"/>
  <c r="Z59" i="4"/>
  <c r="Y59" i="4"/>
  <c r="Z58" i="4"/>
  <c r="Y58" i="4"/>
  <c r="AA58" i="4" s="1"/>
  <c r="Z57" i="4"/>
  <c r="Y57" i="4"/>
  <c r="AA57" i="4" s="1"/>
  <c r="AA56" i="4"/>
  <c r="Z56" i="4"/>
  <c r="Y56" i="4"/>
  <c r="AA55" i="4"/>
  <c r="Z55" i="4"/>
  <c r="Y55" i="4"/>
  <c r="Z54" i="4"/>
  <c r="Y54" i="4"/>
  <c r="AA54" i="4" s="1"/>
  <c r="Z53" i="4"/>
  <c r="Y53" i="4"/>
  <c r="AA53" i="4" s="1"/>
  <c r="AA52" i="4"/>
  <c r="Z52" i="4"/>
  <c r="Y52" i="4"/>
  <c r="AA51" i="4"/>
  <c r="Z51" i="4"/>
  <c r="Y51" i="4"/>
  <c r="Z50" i="4"/>
  <c r="Y50" i="4"/>
  <c r="AA50" i="4" s="1"/>
  <c r="Z49" i="4"/>
  <c r="Y49" i="4"/>
  <c r="AA49" i="4" s="1"/>
  <c r="AA48" i="4"/>
  <c r="Z48" i="4"/>
  <c r="Y48" i="4"/>
  <c r="AA47" i="4"/>
  <c r="Z47" i="4"/>
  <c r="Y47" i="4"/>
  <c r="Z46" i="4"/>
  <c r="Y46" i="4"/>
  <c r="AA46" i="4" s="1"/>
  <c r="Z45" i="4"/>
  <c r="Y45" i="4"/>
  <c r="AA45" i="4" s="1"/>
  <c r="AA44" i="4"/>
  <c r="Z44" i="4"/>
  <c r="Y44" i="4"/>
  <c r="AA43" i="4"/>
  <c r="Z43" i="4"/>
  <c r="Y43" i="4"/>
  <c r="Z42" i="4"/>
  <c r="Y42" i="4"/>
  <c r="AA42" i="4" s="1"/>
  <c r="Z41" i="4"/>
  <c r="Y41" i="4"/>
  <c r="AA41" i="4" s="1"/>
  <c r="AA40" i="4"/>
  <c r="Z40" i="4"/>
  <c r="Y40" i="4"/>
  <c r="AA39" i="4"/>
  <c r="Z39" i="4"/>
  <c r="Y39" i="4"/>
  <c r="Z38" i="4"/>
  <c r="Y38" i="4"/>
  <c r="AA38" i="4" s="1"/>
  <c r="Z37" i="4"/>
  <c r="Y37" i="4"/>
  <c r="AA37" i="4" s="1"/>
  <c r="AA36" i="4"/>
  <c r="Z36" i="4"/>
  <c r="Y36" i="4"/>
  <c r="AA35" i="4"/>
  <c r="Z35" i="4"/>
  <c r="Y35" i="4"/>
  <c r="Z34" i="4"/>
  <c r="Y34" i="4"/>
  <c r="AA34" i="4" s="1"/>
  <c r="Z33" i="4"/>
  <c r="Y33" i="4"/>
  <c r="AA33" i="4" s="1"/>
  <c r="AA32" i="4"/>
  <c r="Z32" i="4"/>
  <c r="Y32" i="4"/>
  <c r="AA31" i="4"/>
  <c r="Z31" i="4"/>
  <c r="Y31" i="4"/>
  <c r="Z30" i="4"/>
  <c r="Y30" i="4"/>
  <c r="AA30" i="4" s="1"/>
  <c r="Z29" i="4"/>
  <c r="Y29" i="4"/>
  <c r="AA29" i="4" s="1"/>
  <c r="AA28" i="4"/>
  <c r="Z28" i="4"/>
  <c r="Y28" i="4"/>
  <c r="AA27" i="4"/>
  <c r="Z27" i="4"/>
  <c r="Y27" i="4"/>
  <c r="Z26" i="4"/>
  <c r="Y26" i="4"/>
  <c r="AA26" i="4" s="1"/>
  <c r="Z25" i="4"/>
  <c r="Y25" i="4"/>
  <c r="AA25" i="4" s="1"/>
  <c r="AA24" i="4"/>
  <c r="Z24" i="4"/>
  <c r="Y24" i="4"/>
  <c r="AA23" i="4"/>
  <c r="Z23" i="4"/>
  <c r="Y23" i="4"/>
  <c r="Z22" i="4"/>
  <c r="Y22" i="4"/>
  <c r="AA22" i="4" s="1"/>
  <c r="Z21" i="4"/>
  <c r="Y21" i="4"/>
  <c r="AA21" i="4" s="1"/>
  <c r="AA20" i="4"/>
  <c r="Z20" i="4"/>
  <c r="Y20" i="4"/>
  <c r="AA19" i="4"/>
  <c r="Z19" i="4"/>
  <c r="Y19" i="4"/>
  <c r="Z18" i="4"/>
  <c r="Z92" i="4" s="1"/>
  <c r="Y18" i="4"/>
  <c r="AA18" i="4" s="1"/>
  <c r="Z17" i="4"/>
  <c r="Y17" i="4"/>
  <c r="AA17" i="4" s="1"/>
  <c r="AA16" i="4"/>
  <c r="Z16" i="4"/>
  <c r="Y16" i="4"/>
  <c r="AA15" i="4"/>
  <c r="Z15" i="4"/>
  <c r="Y15" i="4"/>
  <c r="Z14" i="4"/>
  <c r="Y14" i="4"/>
  <c r="AA14" i="4" s="1"/>
  <c r="Z13" i="4"/>
  <c r="Y13" i="4"/>
  <c r="AA13" i="4" s="1"/>
  <c r="AA12" i="4"/>
  <c r="Z12" i="4"/>
  <c r="Y12" i="4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1" i="3"/>
  <c r="Z131" i="3"/>
  <c r="Y131" i="3"/>
  <c r="Z130" i="3"/>
  <c r="Y130" i="3"/>
  <c r="AA130" i="3" s="1"/>
  <c r="Z129" i="3"/>
  <c r="Y129" i="3"/>
  <c r="AA129" i="3" s="1"/>
  <c r="Z128" i="3"/>
  <c r="AA128" i="3" s="1"/>
  <c r="Y128" i="3"/>
  <c r="AA127" i="3"/>
  <c r="Z127" i="3"/>
  <c r="Y127" i="3"/>
  <c r="Z126" i="3"/>
  <c r="Y126" i="3"/>
  <c r="AA126" i="3" s="1"/>
  <c r="Z125" i="3"/>
  <c r="Y125" i="3"/>
  <c r="AA125" i="3" s="1"/>
  <c r="Z124" i="3"/>
  <c r="AA124" i="3" s="1"/>
  <c r="Y124" i="3"/>
  <c r="AA123" i="3"/>
  <c r="Z123" i="3"/>
  <c r="Y123" i="3"/>
  <c r="Z122" i="3"/>
  <c r="Y122" i="3"/>
  <c r="AA122" i="3" s="1"/>
  <c r="Z121" i="3"/>
  <c r="Y121" i="3"/>
  <c r="AA121" i="3" s="1"/>
  <c r="Z120" i="3"/>
  <c r="Y120" i="3"/>
  <c r="AA120" i="3" s="1"/>
  <c r="AA119" i="3"/>
  <c r="Z119" i="3"/>
  <c r="Y119" i="3"/>
  <c r="Z118" i="3"/>
  <c r="Y118" i="3"/>
  <c r="AA118" i="3" s="1"/>
  <c r="Z117" i="3"/>
  <c r="Y117" i="3"/>
  <c r="AA117" i="3" s="1"/>
  <c r="Z116" i="3"/>
  <c r="Y116" i="3"/>
  <c r="AA116" i="3" s="1"/>
  <c r="AA115" i="3"/>
  <c r="Z115" i="3"/>
  <c r="Y115" i="3"/>
  <c r="Z114" i="3"/>
  <c r="Y114" i="3"/>
  <c r="AA114" i="3" s="1"/>
  <c r="Z113" i="3"/>
  <c r="Z132" i="3" s="1"/>
  <c r="Y113" i="3"/>
  <c r="AA113" i="3" s="1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2" i="3"/>
  <c r="Z102" i="3"/>
  <c r="Y102" i="3"/>
  <c r="Y101" i="3"/>
  <c r="Y103" i="3" s="1"/>
  <c r="Z100" i="3"/>
  <c r="AA100" i="3" s="1"/>
  <c r="AA99" i="3"/>
  <c r="AA97" i="3"/>
  <c r="AU92" i="3"/>
  <c r="AT92" i="3"/>
  <c r="AS92" i="3"/>
  <c r="AR92" i="3"/>
  <c r="AQ92" i="3"/>
  <c r="AP92" i="3"/>
  <c r="AO92" i="3"/>
  <c r="AN92" i="3"/>
  <c r="AM92" i="3"/>
  <c r="AL92" i="3"/>
  <c r="AK92" i="3"/>
  <c r="AJ92" i="3"/>
  <c r="AL93" i="3" s="1"/>
  <c r="AI92" i="3"/>
  <c r="AH92" i="3"/>
  <c r="AG92" i="3"/>
  <c r="AF92" i="3"/>
  <c r="AE92" i="3"/>
  <c r="AD92" i="3"/>
  <c r="AC92" i="3"/>
  <c r="AB92" i="3"/>
  <c r="AD93" i="3" s="1"/>
  <c r="Z91" i="3"/>
  <c r="Y91" i="3"/>
  <c r="AA91" i="3" s="1"/>
  <c r="Z90" i="3"/>
  <c r="Y90" i="3"/>
  <c r="AA90" i="3" s="1"/>
  <c r="Z89" i="3"/>
  <c r="Y89" i="3"/>
  <c r="AA89" i="3" s="1"/>
  <c r="AA88" i="3"/>
  <c r="Z88" i="3"/>
  <c r="Y88" i="3"/>
  <c r="Z87" i="3"/>
  <c r="Y87" i="3"/>
  <c r="AA87" i="3" s="1"/>
  <c r="Z86" i="3"/>
  <c r="Y86" i="3"/>
  <c r="AA86" i="3" s="1"/>
  <c r="Z85" i="3"/>
  <c r="Y85" i="3"/>
  <c r="AA85" i="3" s="1"/>
  <c r="AA84" i="3"/>
  <c r="Z84" i="3"/>
  <c r="Y84" i="3"/>
  <c r="Z83" i="3"/>
  <c r="Y83" i="3"/>
  <c r="AA83" i="3" s="1"/>
  <c r="Z82" i="3"/>
  <c r="Y82" i="3"/>
  <c r="AA82" i="3" s="1"/>
  <c r="Z81" i="3"/>
  <c r="Y81" i="3"/>
  <c r="AA81" i="3" s="1"/>
  <c r="AA80" i="3"/>
  <c r="Z80" i="3"/>
  <c r="Y80" i="3"/>
  <c r="Z79" i="3"/>
  <c r="Y79" i="3"/>
  <c r="AA79" i="3" s="1"/>
  <c r="Z78" i="3"/>
  <c r="Y78" i="3"/>
  <c r="AA78" i="3" s="1"/>
  <c r="Z77" i="3"/>
  <c r="Y77" i="3"/>
  <c r="AA77" i="3" s="1"/>
  <c r="AA76" i="3"/>
  <c r="Z76" i="3"/>
  <c r="Y76" i="3"/>
  <c r="Z75" i="3"/>
  <c r="Y75" i="3"/>
  <c r="AA75" i="3" s="1"/>
  <c r="Z74" i="3"/>
  <c r="Y74" i="3"/>
  <c r="AA74" i="3" s="1"/>
  <c r="Z73" i="3"/>
  <c r="Y73" i="3"/>
  <c r="AA73" i="3" s="1"/>
  <c r="AA72" i="3"/>
  <c r="Z72" i="3"/>
  <c r="Y72" i="3"/>
  <c r="Z71" i="3"/>
  <c r="AA71" i="3" s="1"/>
  <c r="Y71" i="3"/>
  <c r="Z70" i="3"/>
  <c r="Y70" i="3"/>
  <c r="AA70" i="3" s="1"/>
  <c r="Z69" i="3"/>
  <c r="Y69" i="3"/>
  <c r="AA69" i="3" s="1"/>
  <c r="AA68" i="3"/>
  <c r="Z68" i="3"/>
  <c r="Y68" i="3"/>
  <c r="Z67" i="3"/>
  <c r="AA67" i="3" s="1"/>
  <c r="Y67" i="3"/>
  <c r="Z66" i="3"/>
  <c r="Y66" i="3"/>
  <c r="AA66" i="3" s="1"/>
  <c r="Z65" i="3"/>
  <c r="Y65" i="3"/>
  <c r="AA65" i="3" s="1"/>
  <c r="AA64" i="3"/>
  <c r="Z64" i="3"/>
  <c r="Y64" i="3"/>
  <c r="Z63" i="3"/>
  <c r="AA63" i="3" s="1"/>
  <c r="Y63" i="3"/>
  <c r="Z62" i="3"/>
  <c r="Y62" i="3"/>
  <c r="AA62" i="3" s="1"/>
  <c r="Z61" i="3"/>
  <c r="Y61" i="3"/>
  <c r="AA61" i="3" s="1"/>
  <c r="AA60" i="3"/>
  <c r="Z60" i="3"/>
  <c r="Y60" i="3"/>
  <c r="Z59" i="3"/>
  <c r="Y59" i="3"/>
  <c r="AA59" i="3" s="1"/>
  <c r="Z58" i="3"/>
  <c r="Y58" i="3"/>
  <c r="AA58" i="3" s="1"/>
  <c r="Z57" i="3"/>
  <c r="Y57" i="3"/>
  <c r="AA57" i="3" s="1"/>
  <c r="AA56" i="3"/>
  <c r="Z56" i="3"/>
  <c r="Y56" i="3"/>
  <c r="Z55" i="3"/>
  <c r="Y55" i="3"/>
  <c r="AA55" i="3" s="1"/>
  <c r="Z54" i="3"/>
  <c r="Y54" i="3"/>
  <c r="AA54" i="3" s="1"/>
  <c r="Z53" i="3"/>
  <c r="Y53" i="3"/>
  <c r="AA53" i="3" s="1"/>
  <c r="AA52" i="3"/>
  <c r="Z52" i="3"/>
  <c r="Y52" i="3"/>
  <c r="Z51" i="3"/>
  <c r="Y51" i="3"/>
  <c r="AA51" i="3" s="1"/>
  <c r="Z50" i="3"/>
  <c r="Y50" i="3"/>
  <c r="AA50" i="3" s="1"/>
  <c r="Z49" i="3"/>
  <c r="Y49" i="3"/>
  <c r="AA49" i="3" s="1"/>
  <c r="AA48" i="3"/>
  <c r="Z48" i="3"/>
  <c r="Y48" i="3"/>
  <c r="Z47" i="3"/>
  <c r="Y47" i="3"/>
  <c r="AA47" i="3" s="1"/>
  <c r="Z46" i="3"/>
  <c r="Y46" i="3"/>
  <c r="AA46" i="3" s="1"/>
  <c r="Z45" i="3"/>
  <c r="Y45" i="3"/>
  <c r="AA45" i="3" s="1"/>
  <c r="AA44" i="3"/>
  <c r="Z44" i="3"/>
  <c r="Y44" i="3"/>
  <c r="Z43" i="3"/>
  <c r="AA43" i="3" s="1"/>
  <c r="Z42" i="3"/>
  <c r="Y42" i="3"/>
  <c r="AA42" i="3" s="1"/>
  <c r="AA41" i="3"/>
  <c r="Z41" i="3"/>
  <c r="Y41" i="3"/>
  <c r="Z40" i="3"/>
  <c r="Y40" i="3"/>
  <c r="AA40" i="3" s="1"/>
  <c r="Z39" i="3"/>
  <c r="Y39" i="3"/>
  <c r="AA39" i="3" s="1"/>
  <c r="Z38" i="3"/>
  <c r="Y38" i="3"/>
  <c r="AA38" i="3" s="1"/>
  <c r="AA37" i="3"/>
  <c r="Z37" i="3"/>
  <c r="Y37" i="3"/>
  <c r="Z36" i="3"/>
  <c r="Y36" i="3"/>
  <c r="AA36" i="3" s="1"/>
  <c r="Z35" i="3"/>
  <c r="Y35" i="3"/>
  <c r="AA35" i="3" s="1"/>
  <c r="Z34" i="3"/>
  <c r="Y34" i="3"/>
  <c r="AA34" i="3" s="1"/>
  <c r="AA33" i="3"/>
  <c r="Z33" i="3"/>
  <c r="Y33" i="3"/>
  <c r="Z32" i="3"/>
  <c r="Y32" i="3"/>
  <c r="AA32" i="3" s="1"/>
  <c r="Z31" i="3"/>
  <c r="Y31" i="3"/>
  <c r="AA31" i="3" s="1"/>
  <c r="Z30" i="3"/>
  <c r="Y30" i="3"/>
  <c r="AA30" i="3" s="1"/>
  <c r="AA29" i="3"/>
  <c r="Z29" i="3"/>
  <c r="Y29" i="3"/>
  <c r="Z28" i="3"/>
  <c r="Y28" i="3"/>
  <c r="AA28" i="3" s="1"/>
  <c r="Z27" i="3"/>
  <c r="Y27" i="3"/>
  <c r="AA27" i="3" s="1"/>
  <c r="Z26" i="3"/>
  <c r="Y26" i="3"/>
  <c r="AA26" i="3" s="1"/>
  <c r="AA25" i="3"/>
  <c r="Z25" i="3"/>
  <c r="Y25" i="3"/>
  <c r="Z24" i="3"/>
  <c r="Y24" i="3"/>
  <c r="AA24" i="3" s="1"/>
  <c r="Z23" i="3"/>
  <c r="Y23" i="3"/>
  <c r="AA23" i="3" s="1"/>
  <c r="Z22" i="3"/>
  <c r="Y22" i="3"/>
  <c r="AA22" i="3" s="1"/>
  <c r="AA21" i="3"/>
  <c r="Z21" i="3"/>
  <c r="Y21" i="3"/>
  <c r="Z20" i="3"/>
  <c r="Y20" i="3"/>
  <c r="AA20" i="3" s="1"/>
  <c r="Z19" i="3"/>
  <c r="Y19" i="3"/>
  <c r="AA19" i="3" s="1"/>
  <c r="Z18" i="3"/>
  <c r="Y18" i="3"/>
  <c r="AA18" i="3" s="1"/>
  <c r="AA17" i="3"/>
  <c r="Z17" i="3"/>
  <c r="Y17" i="3"/>
  <c r="Z16" i="3"/>
  <c r="Y16" i="3"/>
  <c r="AA16" i="3" s="1"/>
  <c r="Z15" i="3"/>
  <c r="Y15" i="3"/>
  <c r="AA15" i="3" s="1"/>
  <c r="Z14" i="3"/>
  <c r="Y14" i="3"/>
  <c r="AA14" i="3" s="1"/>
  <c r="AA13" i="3"/>
  <c r="Z13" i="3"/>
  <c r="Y13" i="3"/>
  <c r="Z12" i="3"/>
  <c r="Z92" i="3" s="1"/>
  <c r="Y12" i="3"/>
  <c r="Y92" i="3" s="1"/>
  <c r="AA137" i="2"/>
  <c r="AT129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Z128" i="2"/>
  <c r="Y128" i="2"/>
  <c r="Z127" i="2"/>
  <c r="Y127" i="2"/>
  <c r="AA127" i="2" s="1"/>
  <c r="Z126" i="2"/>
  <c r="Y126" i="2"/>
  <c r="AA126" i="2" s="1"/>
  <c r="Z125" i="2"/>
  <c r="Y125" i="2"/>
  <c r="Z124" i="2"/>
  <c r="Y124" i="2"/>
  <c r="Z123" i="2"/>
  <c r="Y123" i="2"/>
  <c r="Z122" i="2"/>
  <c r="Y122" i="2"/>
  <c r="AA122" i="2" s="1"/>
  <c r="Z121" i="2"/>
  <c r="AA121" i="2" s="1"/>
  <c r="Y121" i="2"/>
  <c r="Z120" i="2"/>
  <c r="Y120" i="2"/>
  <c r="Z119" i="2"/>
  <c r="Y119" i="2"/>
  <c r="Z118" i="2"/>
  <c r="Y118" i="2"/>
  <c r="Z117" i="2"/>
  <c r="Y117" i="2"/>
  <c r="Z116" i="2"/>
  <c r="Y116" i="2"/>
  <c r="Z115" i="2"/>
  <c r="Y115" i="2"/>
  <c r="Z114" i="2"/>
  <c r="Y114" i="2"/>
  <c r="Z113" i="2"/>
  <c r="Y113" i="2"/>
  <c r="Z112" i="2"/>
  <c r="Y112" i="2"/>
  <c r="Z111" i="2"/>
  <c r="Y111" i="2"/>
  <c r="Z98" i="2"/>
  <c r="Y98" i="2"/>
  <c r="AA97" i="2"/>
  <c r="Y97" i="2"/>
  <c r="Z96" i="2"/>
  <c r="AA96" i="2" s="1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Z94" i="2"/>
  <c r="Y94" i="2"/>
  <c r="Z93" i="2"/>
  <c r="Y93" i="2"/>
  <c r="Z92" i="2"/>
  <c r="Y92" i="2"/>
  <c r="Z91" i="2"/>
  <c r="Y91" i="2"/>
  <c r="Z90" i="2"/>
  <c r="Y90" i="2"/>
  <c r="Z89" i="2"/>
  <c r="Y89" i="2"/>
  <c r="Z88" i="2"/>
  <c r="Y88" i="2"/>
  <c r="Z87" i="2"/>
  <c r="Y87" i="2"/>
  <c r="Z86" i="2"/>
  <c r="Y86" i="2"/>
  <c r="Z84" i="2"/>
  <c r="AA84" i="2" s="1"/>
  <c r="Z83" i="2"/>
  <c r="Y83" i="2"/>
  <c r="Z82" i="2"/>
  <c r="Y82" i="2"/>
  <c r="Z81" i="2"/>
  <c r="Y81" i="2"/>
  <c r="Z80" i="2"/>
  <c r="Y80" i="2"/>
  <c r="Z79" i="2"/>
  <c r="Y79" i="2"/>
  <c r="Z78" i="2"/>
  <c r="Y78" i="2"/>
  <c r="Z77" i="2"/>
  <c r="Y77" i="2"/>
  <c r="Z76" i="2"/>
  <c r="Y76" i="2"/>
  <c r="Z75" i="2"/>
  <c r="Y75" i="2"/>
  <c r="Z74" i="2"/>
  <c r="Y74" i="2"/>
  <c r="Z73" i="2"/>
  <c r="Y73" i="2"/>
  <c r="Z72" i="2"/>
  <c r="Y72" i="2"/>
  <c r="Z71" i="2"/>
  <c r="Y71" i="2"/>
  <c r="Z70" i="2"/>
  <c r="Y70" i="2"/>
  <c r="Z69" i="2"/>
  <c r="Y69" i="2"/>
  <c r="Z68" i="2"/>
  <c r="Y68" i="2"/>
  <c r="Z67" i="2"/>
  <c r="Y67" i="2"/>
  <c r="Z66" i="2"/>
  <c r="Y66" i="2"/>
  <c r="Z65" i="2"/>
  <c r="Y65" i="2"/>
  <c r="Z64" i="2"/>
  <c r="Y64" i="2"/>
  <c r="Z63" i="2"/>
  <c r="Y63" i="2"/>
  <c r="Z62" i="2"/>
  <c r="Y62" i="2"/>
  <c r="Z61" i="2"/>
  <c r="Y61" i="2"/>
  <c r="Z60" i="2"/>
  <c r="Y60" i="2"/>
  <c r="Z59" i="2"/>
  <c r="Y59" i="2"/>
  <c r="Z58" i="2"/>
  <c r="Y58" i="2"/>
  <c r="Z57" i="2"/>
  <c r="Y57" i="2"/>
  <c r="Z56" i="2"/>
  <c r="Y56" i="2"/>
  <c r="Z55" i="2"/>
  <c r="Y55" i="2"/>
  <c r="Z54" i="2"/>
  <c r="Y54" i="2"/>
  <c r="Z53" i="2"/>
  <c r="Y53" i="2"/>
  <c r="Z52" i="2"/>
  <c r="Y52" i="2"/>
  <c r="Z51" i="2"/>
  <c r="Y51" i="2"/>
  <c r="Z50" i="2"/>
  <c r="Y50" i="2"/>
  <c r="Z49" i="2"/>
  <c r="Y49" i="2"/>
  <c r="Z48" i="2"/>
  <c r="Y48" i="2"/>
  <c r="Z47" i="2"/>
  <c r="Y47" i="2"/>
  <c r="Z46" i="2"/>
  <c r="Y46" i="2"/>
  <c r="Z45" i="2"/>
  <c r="Y45" i="2"/>
  <c r="Z44" i="2"/>
  <c r="Y44" i="2"/>
  <c r="Z43" i="2"/>
  <c r="Y43" i="2"/>
  <c r="Z42" i="2"/>
  <c r="Y42" i="2"/>
  <c r="Z41" i="2"/>
  <c r="Y41" i="2"/>
  <c r="Z40" i="2"/>
  <c r="Y40" i="2"/>
  <c r="Z39" i="2"/>
  <c r="Y39" i="2"/>
  <c r="Z38" i="2"/>
  <c r="Y38" i="2"/>
  <c r="Z37" i="2"/>
  <c r="Y37" i="2"/>
  <c r="Z36" i="2"/>
  <c r="Y36" i="2"/>
  <c r="Z35" i="2"/>
  <c r="Y35" i="2"/>
  <c r="AA35" i="2" s="1"/>
  <c r="Z34" i="2"/>
  <c r="Y34" i="2"/>
  <c r="Z33" i="2"/>
  <c r="Y33" i="2"/>
  <c r="Z32" i="2"/>
  <c r="Y32" i="2"/>
  <c r="Z31" i="2"/>
  <c r="AA31" i="2" s="1"/>
  <c r="Y31" i="2"/>
  <c r="Z30" i="2"/>
  <c r="Y30" i="2"/>
  <c r="Z29" i="2"/>
  <c r="Y29" i="2"/>
  <c r="Z28" i="2"/>
  <c r="Y28" i="2"/>
  <c r="Z27" i="2"/>
  <c r="AA27" i="2" s="1"/>
  <c r="Y27" i="2"/>
  <c r="Z26" i="2"/>
  <c r="Y26" i="2"/>
  <c r="Z25" i="2"/>
  <c r="Y25" i="2"/>
  <c r="Z24" i="2"/>
  <c r="Y24" i="2"/>
  <c r="Z23" i="2"/>
  <c r="Y23" i="2"/>
  <c r="Z22" i="2"/>
  <c r="Y22" i="2"/>
  <c r="AA20" i="2"/>
  <c r="Z19" i="2"/>
  <c r="Y19" i="2"/>
  <c r="Z18" i="2"/>
  <c r="Y18" i="2"/>
  <c r="Z17" i="2"/>
  <c r="Y17" i="2"/>
  <c r="Z16" i="2"/>
  <c r="Y16" i="2"/>
  <c r="Z15" i="2"/>
  <c r="Y15" i="2"/>
  <c r="Z14" i="2"/>
  <c r="Y14" i="2"/>
  <c r="Z13" i="2"/>
  <c r="Y13" i="2"/>
  <c r="Z12" i="2"/>
  <c r="Y12" i="2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3" i="1"/>
  <c r="Z133" i="1"/>
  <c r="Y133" i="1"/>
  <c r="Z132" i="1"/>
  <c r="Y132" i="1"/>
  <c r="AA132" i="1" s="1"/>
  <c r="Z131" i="1"/>
  <c r="Y131" i="1"/>
  <c r="AA131" i="1" s="1"/>
  <c r="Z130" i="1"/>
  <c r="AA130" i="1" s="1"/>
  <c r="Y130" i="1"/>
  <c r="AA129" i="1"/>
  <c r="Z129" i="1"/>
  <c r="Y129" i="1"/>
  <c r="Z128" i="1"/>
  <c r="Y128" i="1"/>
  <c r="AA128" i="1" s="1"/>
  <c r="Z127" i="1"/>
  <c r="Y127" i="1"/>
  <c r="AA127" i="1" s="1"/>
  <c r="Z126" i="1"/>
  <c r="AA126" i="1" s="1"/>
  <c r="Y126" i="1"/>
  <c r="AA125" i="1"/>
  <c r="Z125" i="1"/>
  <c r="Y125" i="1"/>
  <c r="Z124" i="1"/>
  <c r="Y124" i="1"/>
  <c r="AA124" i="1" s="1"/>
  <c r="Z123" i="1"/>
  <c r="Y123" i="1"/>
  <c r="AA123" i="1" s="1"/>
  <c r="Z122" i="1"/>
  <c r="AA122" i="1" s="1"/>
  <c r="Y122" i="1"/>
  <c r="AA121" i="1"/>
  <c r="Z121" i="1"/>
  <c r="Y121" i="1"/>
  <c r="Z120" i="1"/>
  <c r="Y120" i="1"/>
  <c r="AA120" i="1" s="1"/>
  <c r="Z119" i="1"/>
  <c r="Y119" i="1"/>
  <c r="AA119" i="1" s="1"/>
  <c r="Z118" i="1"/>
  <c r="AA118" i="1" s="1"/>
  <c r="Y118" i="1"/>
  <c r="AA117" i="1"/>
  <c r="Z117" i="1"/>
  <c r="Y117" i="1"/>
  <c r="Z116" i="1"/>
  <c r="Y116" i="1"/>
  <c r="AA116" i="1" s="1"/>
  <c r="Z115" i="1"/>
  <c r="Z134" i="1" s="1"/>
  <c r="Y115" i="1"/>
  <c r="AA115" i="1" s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Y105" i="1"/>
  <c r="Z104" i="1"/>
  <c r="Y104" i="1"/>
  <c r="AA104" i="1" s="1"/>
  <c r="AA103" i="1"/>
  <c r="Y103" i="1"/>
  <c r="AA102" i="1"/>
  <c r="Z102" i="1"/>
  <c r="Z105" i="1" s="1"/>
  <c r="AA101" i="1"/>
  <c r="AA99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K94" i="1" s="1"/>
  <c r="AH93" i="1"/>
  <c r="AG93" i="1"/>
  <c r="AF93" i="1"/>
  <c r="AE93" i="1"/>
  <c r="AD93" i="1"/>
  <c r="AC93" i="1"/>
  <c r="AB93" i="1"/>
  <c r="AD94" i="1" s="1"/>
  <c r="Z92" i="1"/>
  <c r="Y92" i="1"/>
  <c r="AA92" i="1" s="1"/>
  <c r="AA91" i="1"/>
  <c r="Z91" i="1"/>
  <c r="Y91" i="1"/>
  <c r="Z90" i="1"/>
  <c r="Y90" i="1"/>
  <c r="AA90" i="1" s="1"/>
  <c r="Z89" i="1"/>
  <c r="Y89" i="1"/>
  <c r="AA89" i="1" s="1"/>
  <c r="Z88" i="1"/>
  <c r="Y88" i="1"/>
  <c r="AA88" i="1" s="1"/>
  <c r="AA87" i="1"/>
  <c r="Z87" i="1"/>
  <c r="Y87" i="1"/>
  <c r="Z86" i="1"/>
  <c r="Y86" i="1"/>
  <c r="AA86" i="1" s="1"/>
  <c r="Z85" i="1"/>
  <c r="Y85" i="1"/>
  <c r="AA85" i="1" s="1"/>
  <c r="Z84" i="1"/>
  <c r="Y84" i="1"/>
  <c r="AA84" i="1" s="1"/>
  <c r="AA83" i="1"/>
  <c r="Z83" i="1"/>
  <c r="Y83" i="1"/>
  <c r="Z82" i="1"/>
  <c r="Y82" i="1"/>
  <c r="AA82" i="1" s="1"/>
  <c r="Z81" i="1"/>
  <c r="Y81" i="1"/>
  <c r="AA81" i="1" s="1"/>
  <c r="Z80" i="1"/>
  <c r="Y80" i="1"/>
  <c r="AA80" i="1" s="1"/>
  <c r="AA79" i="1"/>
  <c r="Z79" i="1"/>
  <c r="Y79" i="1"/>
  <c r="Z78" i="1"/>
  <c r="Y78" i="1"/>
  <c r="AA78" i="1" s="1"/>
  <c r="Z77" i="1"/>
  <c r="Y77" i="1"/>
  <c r="AA77" i="1" s="1"/>
  <c r="Z76" i="1"/>
  <c r="Y76" i="1"/>
  <c r="AA76" i="1" s="1"/>
  <c r="AA75" i="1"/>
  <c r="Z75" i="1"/>
  <c r="Y75" i="1"/>
  <c r="Z74" i="1"/>
  <c r="Y74" i="1"/>
  <c r="AA74" i="1" s="1"/>
  <c r="Z73" i="1"/>
  <c r="Y73" i="1"/>
  <c r="AA73" i="1" s="1"/>
  <c r="Z72" i="1"/>
  <c r="Y72" i="1"/>
  <c r="AA72" i="1" s="1"/>
  <c r="AA71" i="1"/>
  <c r="Z71" i="1"/>
  <c r="Y71" i="1"/>
  <c r="Z70" i="1"/>
  <c r="Y70" i="1"/>
  <c r="AA70" i="1" s="1"/>
  <c r="Z69" i="1"/>
  <c r="Y69" i="1"/>
  <c r="AA69" i="1" s="1"/>
  <c r="Z68" i="1"/>
  <c r="AA68" i="1" s="1"/>
  <c r="Y68" i="1"/>
  <c r="AA67" i="1"/>
  <c r="Z67" i="1"/>
  <c r="Y67" i="1"/>
  <c r="Z66" i="1"/>
  <c r="Y66" i="1"/>
  <c r="AA66" i="1" s="1"/>
  <c r="Z65" i="1"/>
  <c r="Y65" i="1"/>
  <c r="AA65" i="1" s="1"/>
  <c r="Z64" i="1"/>
  <c r="AA64" i="1" s="1"/>
  <c r="Y64" i="1"/>
  <c r="AA63" i="1"/>
  <c r="Z63" i="1"/>
  <c r="Y63" i="1"/>
  <c r="Z62" i="1"/>
  <c r="Y62" i="1"/>
  <c r="AA62" i="1" s="1"/>
  <c r="Z61" i="1"/>
  <c r="Y61" i="1"/>
  <c r="AA61" i="1" s="1"/>
  <c r="Z60" i="1"/>
  <c r="AA60" i="1" s="1"/>
  <c r="Y60" i="1"/>
  <c r="AA59" i="1"/>
  <c r="Z59" i="1"/>
  <c r="Y59" i="1"/>
  <c r="Z58" i="1"/>
  <c r="Y58" i="1"/>
  <c r="AA58" i="1" s="1"/>
  <c r="Z57" i="1"/>
  <c r="Y57" i="1"/>
  <c r="AA57" i="1" s="1"/>
  <c r="Z56" i="1"/>
  <c r="AA56" i="1" s="1"/>
  <c r="Y56" i="1"/>
  <c r="AA55" i="1"/>
  <c r="Z55" i="1"/>
  <c r="Y55" i="1"/>
  <c r="Z54" i="1"/>
  <c r="Y54" i="1"/>
  <c r="AA54" i="1" s="1"/>
  <c r="Z53" i="1"/>
  <c r="Y53" i="1"/>
  <c r="AA53" i="1" s="1"/>
  <c r="Z52" i="1"/>
  <c r="AA52" i="1" s="1"/>
  <c r="Y52" i="1"/>
  <c r="AA51" i="1"/>
  <c r="Z51" i="1"/>
  <c r="Y51" i="1"/>
  <c r="Z50" i="1"/>
  <c r="Y50" i="1"/>
  <c r="AA50" i="1" s="1"/>
  <c r="Z49" i="1"/>
  <c r="Y49" i="1"/>
  <c r="AA49" i="1" s="1"/>
  <c r="Z48" i="1"/>
  <c r="AA48" i="1" s="1"/>
  <c r="Y48" i="1"/>
  <c r="AA47" i="1"/>
  <c r="Z47" i="1"/>
  <c r="Y47" i="1"/>
  <c r="Z46" i="1"/>
  <c r="Y46" i="1"/>
  <c r="AA46" i="1" s="1"/>
  <c r="Z45" i="1"/>
  <c r="Y45" i="1"/>
  <c r="AA45" i="1" s="1"/>
  <c r="Z44" i="1"/>
  <c r="Y44" i="1"/>
  <c r="AA44" i="1" s="1"/>
  <c r="AA43" i="1"/>
  <c r="Z43" i="1"/>
  <c r="Y43" i="1"/>
  <c r="Z42" i="1"/>
  <c r="Y42" i="1"/>
  <c r="AA42" i="1" s="1"/>
  <c r="Z41" i="1"/>
  <c r="Y41" i="1"/>
  <c r="AA41" i="1" s="1"/>
  <c r="Z40" i="1"/>
  <c r="Y40" i="1"/>
  <c r="AA40" i="1" s="1"/>
  <c r="AA39" i="1"/>
  <c r="Z39" i="1"/>
  <c r="Y39" i="1"/>
  <c r="Z38" i="1"/>
  <c r="Y38" i="1"/>
  <c r="AA38" i="1" s="1"/>
  <c r="Z37" i="1"/>
  <c r="Y37" i="1"/>
  <c r="AA37" i="1" s="1"/>
  <c r="Z36" i="1"/>
  <c r="Y36" i="1"/>
  <c r="AA36" i="1" s="1"/>
  <c r="AA35" i="1"/>
  <c r="Z35" i="1"/>
  <c r="Y35" i="1"/>
  <c r="Z34" i="1"/>
  <c r="Y34" i="1"/>
  <c r="AA34" i="1" s="1"/>
  <c r="Z33" i="1"/>
  <c r="Y33" i="1"/>
  <c r="AA33" i="1" s="1"/>
  <c r="Z32" i="1"/>
  <c r="Y32" i="1"/>
  <c r="AA32" i="1" s="1"/>
  <c r="AA31" i="1"/>
  <c r="Z31" i="1"/>
  <c r="Y31" i="1"/>
  <c r="Z30" i="1"/>
  <c r="Y30" i="1"/>
  <c r="AA30" i="1" s="1"/>
  <c r="Z29" i="1"/>
  <c r="Y29" i="1"/>
  <c r="AA29" i="1" s="1"/>
  <c r="Z28" i="1"/>
  <c r="Y28" i="1"/>
  <c r="AA28" i="1" s="1"/>
  <c r="AA27" i="1"/>
  <c r="Z27" i="1"/>
  <c r="Y27" i="1"/>
  <c r="Z26" i="1"/>
  <c r="Y26" i="1"/>
  <c r="AA26" i="1" s="1"/>
  <c r="Z25" i="1"/>
  <c r="Y25" i="1"/>
  <c r="AA25" i="1" s="1"/>
  <c r="Z24" i="1"/>
  <c r="Y24" i="1"/>
  <c r="AA24" i="1" s="1"/>
  <c r="AA23" i="1"/>
  <c r="Z23" i="1"/>
  <c r="Y23" i="1"/>
  <c r="Z22" i="1"/>
  <c r="Y22" i="1"/>
  <c r="AA22" i="1" s="1"/>
  <c r="Z21" i="1"/>
  <c r="Y21" i="1"/>
  <c r="AA21" i="1" s="1"/>
  <c r="Z20" i="1"/>
  <c r="Y20" i="1"/>
  <c r="AA20" i="1" s="1"/>
  <c r="AA19" i="1"/>
  <c r="Z19" i="1"/>
  <c r="Y19" i="1"/>
  <c r="Z18" i="1"/>
  <c r="Y18" i="1"/>
  <c r="AA18" i="1" s="1"/>
  <c r="Z17" i="1"/>
  <c r="Y17" i="1"/>
  <c r="AA17" i="1" s="1"/>
  <c r="Z16" i="1"/>
  <c r="Y16" i="1"/>
  <c r="AA16" i="1" s="1"/>
  <c r="AA15" i="1"/>
  <c r="Z15" i="1"/>
  <c r="Y15" i="1"/>
  <c r="Z14" i="1"/>
  <c r="Y14" i="1"/>
  <c r="AA14" i="1" s="1"/>
  <c r="Z13" i="1"/>
  <c r="Y13" i="1"/>
  <c r="AA13" i="1" s="1"/>
  <c r="Z12" i="1"/>
  <c r="Z93" i="1" s="1"/>
  <c r="Y12" i="1"/>
  <c r="AA12" i="1" s="1"/>
  <c r="AA103" i="9" l="1"/>
  <c r="Z36" i="9"/>
  <c r="AB39" i="9"/>
  <c r="AF39" i="9"/>
  <c r="AJ39" i="9"/>
  <c r="AN39" i="9"/>
  <c r="AR39" i="9"/>
  <c r="Z49" i="9"/>
  <c r="AA44" i="9"/>
  <c r="AA46" i="9"/>
  <c r="AA48" i="9"/>
  <c r="AA53" i="9"/>
  <c r="AA61" i="9" s="1"/>
  <c r="AA55" i="9"/>
  <c r="AA57" i="9"/>
  <c r="AA62" i="9"/>
  <c r="AA64" i="9" s="1"/>
  <c r="Z67" i="9"/>
  <c r="Z76" i="9"/>
  <c r="AA74" i="9"/>
  <c r="Y83" i="9"/>
  <c r="Y106" i="9"/>
  <c r="AA102" i="9"/>
  <c r="AA104" i="9"/>
  <c r="AA112" i="9"/>
  <c r="AA113" i="9" s="1"/>
  <c r="Y116" i="9"/>
  <c r="Y119" i="9"/>
  <c r="Y122" i="9"/>
  <c r="Y125" i="9"/>
  <c r="AA20" i="9"/>
  <c r="AE39" i="9"/>
  <c r="AI39" i="9"/>
  <c r="AM39" i="9"/>
  <c r="AQ39" i="9"/>
  <c r="AA28" i="9"/>
  <c r="AA29" i="9" s="1"/>
  <c r="AA31" i="9"/>
  <c r="AA33" i="9"/>
  <c r="AA43" i="9"/>
  <c r="AA59" i="9"/>
  <c r="Z64" i="9"/>
  <c r="AA69" i="9"/>
  <c r="AA78" i="9"/>
  <c r="AA81" i="9" s="1"/>
  <c r="AA80" i="9"/>
  <c r="Z97" i="9"/>
  <c r="AA110" i="9"/>
  <c r="Z116" i="9"/>
  <c r="Z119" i="9"/>
  <c r="Z122" i="9"/>
  <c r="Z125" i="9"/>
  <c r="AH122" i="6"/>
  <c r="AH123" i="6" s="1"/>
  <c r="AL122" i="6"/>
  <c r="AA16" i="6"/>
  <c r="AA30" i="6"/>
  <c r="AB34" i="6"/>
  <c r="AF34" i="6"/>
  <c r="AJ34" i="6"/>
  <c r="AN34" i="6"/>
  <c r="AR34" i="6"/>
  <c r="Z44" i="6"/>
  <c r="AA41" i="6"/>
  <c r="AA51" i="6"/>
  <c r="AA58" i="6"/>
  <c r="AA61" i="6"/>
  <c r="AA64" i="6"/>
  <c r="Z76" i="6"/>
  <c r="AA74" i="6"/>
  <c r="Y83" i="6"/>
  <c r="AA84" i="6"/>
  <c r="AA85" i="6" s="1"/>
  <c r="AA87" i="6"/>
  <c r="Y92" i="6"/>
  <c r="AA93" i="6"/>
  <c r="AA94" i="6" s="1"/>
  <c r="AA106" i="6"/>
  <c r="Z112" i="6"/>
  <c r="AA114" i="6"/>
  <c r="AA115" i="6" s="1"/>
  <c r="Z121" i="6"/>
  <c r="Y121" i="6"/>
  <c r="AA133" i="6"/>
  <c r="AA155" i="6"/>
  <c r="AA162" i="6"/>
  <c r="AA165" i="6"/>
  <c r="AP122" i="6"/>
  <c r="AP123" i="6" s="1"/>
  <c r="Y19" i="6"/>
  <c r="AA13" i="6"/>
  <c r="Y31" i="6"/>
  <c r="Y34" i="6" s="1"/>
  <c r="AA32" i="6"/>
  <c r="AA33" i="6" s="1"/>
  <c r="AC34" i="6"/>
  <c r="AG34" i="6"/>
  <c r="AK34" i="6"/>
  <c r="AO34" i="6"/>
  <c r="AS34" i="6"/>
  <c r="AA38" i="6"/>
  <c r="AA48" i="6"/>
  <c r="AA55" i="6"/>
  <c r="AA68" i="6"/>
  <c r="Y78" i="6"/>
  <c r="Z83" i="6"/>
  <c r="Z89" i="6"/>
  <c r="Z92" i="6"/>
  <c r="AA98" i="6"/>
  <c r="Y107" i="6"/>
  <c r="AA108" i="6"/>
  <c r="AA109" i="6" s="1"/>
  <c r="Y112" i="6"/>
  <c r="Z115" i="6"/>
  <c r="AA117" i="6"/>
  <c r="AA118" i="6" s="1"/>
  <c r="AB122" i="6"/>
  <c r="AB123" i="6" s="1"/>
  <c r="AF122" i="6"/>
  <c r="AJ122" i="6"/>
  <c r="AN122" i="6"/>
  <c r="AN123" i="6" s="1"/>
  <c r="AR122" i="6"/>
  <c r="AR123" i="6" s="1"/>
  <c r="Z135" i="6"/>
  <c r="AD122" i="6"/>
  <c r="AT122" i="6"/>
  <c r="AT123" i="6" s="1"/>
  <c r="AA17" i="6"/>
  <c r="AA19" i="6" s="1"/>
  <c r="AA29" i="6"/>
  <c r="AD34" i="6"/>
  <c r="AH34" i="6"/>
  <c r="AL34" i="6"/>
  <c r="AP34" i="6"/>
  <c r="AT34" i="6"/>
  <c r="AA40" i="6"/>
  <c r="AA44" i="6" s="1"/>
  <c r="AA42" i="6"/>
  <c r="Z56" i="6"/>
  <c r="AA50" i="6"/>
  <c r="AA52" i="6"/>
  <c r="AA63" i="6"/>
  <c r="AA71" i="6" s="1"/>
  <c r="AA65" i="6"/>
  <c r="AA75" i="6"/>
  <c r="AA86" i="6"/>
  <c r="AE122" i="6"/>
  <c r="AE123" i="6" s="1"/>
  <c r="AI122" i="6"/>
  <c r="AM122" i="6"/>
  <c r="AQ122" i="6"/>
  <c r="AA95" i="6"/>
  <c r="AA102" i="6" s="1"/>
  <c r="Z107" i="6"/>
  <c r="AA105" i="6"/>
  <c r="Z118" i="6"/>
  <c r="Z122" i="6" s="1"/>
  <c r="AA120" i="6"/>
  <c r="AA121" i="6" s="1"/>
  <c r="AC122" i="6"/>
  <c r="AG122" i="6"/>
  <c r="AK122" i="6"/>
  <c r="AK123" i="6" s="1"/>
  <c r="AO122" i="6"/>
  <c r="AO123" i="6" s="1"/>
  <c r="AS122" i="6"/>
  <c r="Z169" i="6"/>
  <c r="AA154" i="6"/>
  <c r="AA169" i="6" s="1"/>
  <c r="AA157" i="6"/>
  <c r="AA163" i="6"/>
  <c r="AA125" i="2"/>
  <c r="AA88" i="2"/>
  <c r="AA18" i="2"/>
  <c r="AA26" i="2"/>
  <c r="AA34" i="2"/>
  <c r="AA71" i="2"/>
  <c r="AA79" i="2"/>
  <c r="AA112" i="2"/>
  <c r="AA116" i="2"/>
  <c r="AA120" i="2"/>
  <c r="AA60" i="2"/>
  <c r="AA64" i="2"/>
  <c r="AA74" i="2"/>
  <c r="AA78" i="2"/>
  <c r="Y99" i="2"/>
  <c r="AA113" i="2"/>
  <c r="AA115" i="2"/>
  <c r="AA117" i="2"/>
  <c r="AA92" i="2"/>
  <c r="AA39" i="2"/>
  <c r="AA41" i="2"/>
  <c r="AA43" i="2"/>
  <c r="AA47" i="2"/>
  <c r="AA51" i="2"/>
  <c r="AA53" i="2"/>
  <c r="AA55" i="2"/>
  <c r="AA57" i="2"/>
  <c r="AA61" i="2"/>
  <c r="AA65" i="2"/>
  <c r="AA67" i="2"/>
  <c r="Y21" i="2"/>
  <c r="AA15" i="2"/>
  <c r="AA19" i="2"/>
  <c r="AA28" i="2"/>
  <c r="AA32" i="2"/>
  <c r="AA38" i="2"/>
  <c r="AA59" i="2"/>
  <c r="AA63" i="2"/>
  <c r="AA69" i="2"/>
  <c r="AA76" i="2"/>
  <c r="AA89" i="2"/>
  <c r="AA93" i="2"/>
  <c r="AA119" i="2"/>
  <c r="AA124" i="2"/>
  <c r="AA23" i="2"/>
  <c r="AA25" i="2"/>
  <c r="AA29" i="2"/>
  <c r="AA33" i="2"/>
  <c r="AA46" i="2"/>
  <c r="AA50" i="2"/>
  <c r="AA54" i="2"/>
  <c r="AA58" i="2"/>
  <c r="AA66" i="2"/>
  <c r="AA75" i="2"/>
  <c r="AA77" i="2"/>
  <c r="AA81" i="2"/>
  <c r="AA83" i="2"/>
  <c r="AA114" i="2"/>
  <c r="AA128" i="2"/>
  <c r="AA12" i="2"/>
  <c r="AA37" i="2"/>
  <c r="AA70" i="2"/>
  <c r="AA94" i="2"/>
  <c r="AA118" i="2"/>
  <c r="AA123" i="2"/>
  <c r="Z21" i="2"/>
  <c r="Z85" i="2"/>
  <c r="AA52" i="2"/>
  <c r="AA56" i="2"/>
  <c r="AA87" i="2"/>
  <c r="AA44" i="2"/>
  <c r="AA48" i="2"/>
  <c r="AA72" i="2"/>
  <c r="AA91" i="2"/>
  <c r="AA14" i="2"/>
  <c r="AA16" i="2"/>
  <c r="AA30" i="2"/>
  <c r="AA36" i="2"/>
  <c r="AA40" i="2"/>
  <c r="AA42" i="2"/>
  <c r="AA45" i="2"/>
  <c r="AA49" i="2"/>
  <c r="AA62" i="2"/>
  <c r="AA68" i="2"/>
  <c r="AA73" i="2"/>
  <c r="AA80" i="2"/>
  <c r="AA82" i="2"/>
  <c r="AA90" i="2"/>
  <c r="AE24" i="9"/>
  <c r="AI24" i="9"/>
  <c r="AM24" i="9"/>
  <c r="AQ24" i="9"/>
  <c r="AC24" i="9"/>
  <c r="AG24" i="9"/>
  <c r="AK24" i="9"/>
  <c r="AO24" i="9"/>
  <c r="AS24" i="9"/>
  <c r="AC39" i="9"/>
  <c r="AG39" i="9"/>
  <c r="AK39" i="9"/>
  <c r="AO39" i="9"/>
  <c r="AS39" i="9"/>
  <c r="AA66" i="9"/>
  <c r="AA67" i="9" s="1"/>
  <c r="AA91" i="9"/>
  <c r="AL126" i="9"/>
  <c r="AA16" i="9"/>
  <c r="AA19" i="9"/>
  <c r="AD24" i="9"/>
  <c r="AH24" i="9"/>
  <c r="AL24" i="9"/>
  <c r="AP24" i="9"/>
  <c r="AT24" i="9"/>
  <c r="AA37" i="9"/>
  <c r="AA38" i="9" s="1"/>
  <c r="AT126" i="9"/>
  <c r="Z94" i="9"/>
  <c r="Z111" i="9"/>
  <c r="AR126" i="9"/>
  <c r="AA11" i="9"/>
  <c r="AA12" i="9" s="1"/>
  <c r="Z21" i="9"/>
  <c r="AA32" i="9"/>
  <c r="AA35" i="9"/>
  <c r="AA36" i="9" s="1"/>
  <c r="AD39" i="9"/>
  <c r="AH39" i="9"/>
  <c r="AL39" i="9"/>
  <c r="AP39" i="9"/>
  <c r="AT39" i="9"/>
  <c r="AA42" i="9"/>
  <c r="AA47" i="9"/>
  <c r="Z61" i="9"/>
  <c r="Y76" i="9"/>
  <c r="Z81" i="9"/>
  <c r="AA92" i="9"/>
  <c r="Y97" i="9"/>
  <c r="Z106" i="9"/>
  <c r="AA108" i="9"/>
  <c r="Z39" i="9"/>
  <c r="AA76" i="9"/>
  <c r="AA94" i="9"/>
  <c r="AA111" i="9"/>
  <c r="Z24" i="9"/>
  <c r="Y23" i="9"/>
  <c r="Y24" i="9" s="1"/>
  <c r="Y29" i="9"/>
  <c r="Y36" i="9"/>
  <c r="Y61" i="9"/>
  <c r="Y64" i="9"/>
  <c r="Y67" i="9"/>
  <c r="Y81" i="9"/>
  <c r="Y111" i="9"/>
  <c r="AA13" i="9"/>
  <c r="AA14" i="9" s="1"/>
  <c r="AA26" i="9"/>
  <c r="AA27" i="9" s="1"/>
  <c r="Y49" i="9"/>
  <c r="AA50" i="9"/>
  <c r="AA51" i="9" s="1"/>
  <c r="AA86" i="9"/>
  <c r="AA88" i="9" s="1"/>
  <c r="AA89" i="9"/>
  <c r="AA90" i="9" s="1"/>
  <c r="Y94" i="9"/>
  <c r="AA95" i="9"/>
  <c r="AA97" i="9" s="1"/>
  <c r="AA98" i="9"/>
  <c r="AA99" i="9" s="1"/>
  <c r="AA114" i="9"/>
  <c r="AA116" i="9" s="1"/>
  <c r="AA117" i="9"/>
  <c r="AA119" i="9" s="1"/>
  <c r="AA120" i="9"/>
  <c r="AA122" i="9" s="1"/>
  <c r="AA123" i="9"/>
  <c r="AA125" i="9" s="1"/>
  <c r="AA15" i="9"/>
  <c r="AA21" i="9" s="1"/>
  <c r="AA24" i="9" s="1"/>
  <c r="AA100" i="9"/>
  <c r="AA106" i="9" s="1"/>
  <c r="AA45" i="8"/>
  <c r="AA88" i="8"/>
  <c r="AA117" i="8"/>
  <c r="AA126" i="8"/>
  <c r="AA131" i="8"/>
  <c r="AA19" i="8"/>
  <c r="AA24" i="8"/>
  <c r="AA27" i="8"/>
  <c r="AA37" i="8"/>
  <c r="AA51" i="8"/>
  <c r="AA55" i="8"/>
  <c r="AA61" i="8"/>
  <c r="AA69" i="8"/>
  <c r="AA71" i="8"/>
  <c r="AA118" i="8"/>
  <c r="AA123" i="8"/>
  <c r="AA125" i="8"/>
  <c r="AA38" i="8"/>
  <c r="AA76" i="8"/>
  <c r="AA86" i="8"/>
  <c r="AK95" i="8"/>
  <c r="Y105" i="8"/>
  <c r="AA103" i="8"/>
  <c r="AA52" i="8"/>
  <c r="AA78" i="8"/>
  <c r="AA80" i="8"/>
  <c r="AA82" i="8"/>
  <c r="AA87" i="8"/>
  <c r="Z133" i="8"/>
  <c r="AA115" i="8"/>
  <c r="AA36" i="8"/>
  <c r="AA44" i="8"/>
  <c r="AA50" i="8"/>
  <c r="AA66" i="8"/>
  <c r="AA93" i="8"/>
  <c r="AA105" i="8"/>
  <c r="Y133" i="8"/>
  <c r="Z105" i="8"/>
  <c r="AF123" i="6"/>
  <c r="AJ123" i="6"/>
  <c r="AA135" i="6"/>
  <c r="AA89" i="6"/>
  <c r="AI123" i="6"/>
  <c r="AM123" i="6"/>
  <c r="AQ123" i="6"/>
  <c r="AA112" i="6"/>
  <c r="AC123" i="6"/>
  <c r="AG123" i="6"/>
  <c r="AS123" i="6"/>
  <c r="Z31" i="6"/>
  <c r="Z34" i="6" s="1"/>
  <c r="AA21" i="6"/>
  <c r="AA22" i="6" s="1"/>
  <c r="Y44" i="6"/>
  <c r="AA45" i="6"/>
  <c r="AA46" i="6" s="1"/>
  <c r="Y71" i="6"/>
  <c r="AA72" i="6"/>
  <c r="AA81" i="6"/>
  <c r="AA83" i="6" s="1"/>
  <c r="Y89" i="6"/>
  <c r="AA90" i="6"/>
  <c r="AA92" i="6" s="1"/>
  <c r="Y102" i="6"/>
  <c r="AA103" i="6"/>
  <c r="AA107" i="6" s="1"/>
  <c r="Y169" i="6"/>
  <c r="Y173" i="6" s="1"/>
  <c r="Z19" i="6"/>
  <c r="AA23" i="6"/>
  <c r="AA24" i="6" s="1"/>
  <c r="AA47" i="6"/>
  <c r="AA25" i="6"/>
  <c r="AA31" i="6" s="1"/>
  <c r="AA57" i="6"/>
  <c r="AA59" i="6" s="1"/>
  <c r="AA60" i="6"/>
  <c r="AA62" i="6" s="1"/>
  <c r="AK125" i="5"/>
  <c r="AH124" i="5"/>
  <c r="AH125" i="5"/>
  <c r="AT124" i="5"/>
  <c r="AT125" i="5"/>
  <c r="Z123" i="5"/>
  <c r="Y20" i="5"/>
  <c r="AA63" i="5"/>
  <c r="AA107" i="5"/>
  <c r="AO125" i="5"/>
  <c r="AO124" i="5"/>
  <c r="AL124" i="5"/>
  <c r="AL125" i="5"/>
  <c r="AA32" i="5"/>
  <c r="Z32" i="5"/>
  <c r="Z35" i="5" s="1"/>
  <c r="AA45" i="5"/>
  <c r="AA57" i="5"/>
  <c r="AE125" i="5"/>
  <c r="AE124" i="5"/>
  <c r="AI124" i="5"/>
  <c r="AI125" i="5"/>
  <c r="AM125" i="5"/>
  <c r="AM124" i="5"/>
  <c r="AQ125" i="5"/>
  <c r="AQ124" i="5"/>
  <c r="AA171" i="5"/>
  <c r="AA35" i="5"/>
  <c r="AS125" i="5"/>
  <c r="AD124" i="5"/>
  <c r="AD125" i="5"/>
  <c r="AP124" i="5"/>
  <c r="AP125" i="5"/>
  <c r="Y23" i="5"/>
  <c r="Y35" i="5" s="1"/>
  <c r="AA22" i="5"/>
  <c r="AA23" i="5" s="1"/>
  <c r="AC35" i="5"/>
  <c r="AC124" i="5" s="1"/>
  <c r="AG35" i="5"/>
  <c r="AG125" i="5" s="1"/>
  <c r="AK35" i="5"/>
  <c r="AK124" i="5" s="1"/>
  <c r="AO35" i="5"/>
  <c r="AS35" i="5"/>
  <c r="AS124" i="5" s="1"/>
  <c r="AA60" i="5"/>
  <c r="AA72" i="5"/>
  <c r="AA90" i="5"/>
  <c r="AB125" i="5"/>
  <c r="AB124" i="5"/>
  <c r="AF125" i="5"/>
  <c r="AF124" i="5"/>
  <c r="AJ125" i="5"/>
  <c r="AJ124" i="5"/>
  <c r="AN125" i="5"/>
  <c r="AN124" i="5"/>
  <c r="AR125" i="5"/>
  <c r="AR124" i="5"/>
  <c r="Y57" i="5"/>
  <c r="AA80" i="5"/>
  <c r="AA81" i="5" s="1"/>
  <c r="AA98" i="5"/>
  <c r="Y107" i="5"/>
  <c r="AA108" i="5"/>
  <c r="AA109" i="5" s="1"/>
  <c r="AA135" i="5"/>
  <c r="AA137" i="5" s="1"/>
  <c r="Y137" i="5"/>
  <c r="Y171" i="5"/>
  <c r="Y77" i="5"/>
  <c r="Y45" i="5"/>
  <c r="AA46" i="5"/>
  <c r="AA47" i="5" s="1"/>
  <c r="AA82" i="5"/>
  <c r="AA84" i="5" s="1"/>
  <c r="AA85" i="5"/>
  <c r="AA86" i="5" s="1"/>
  <c r="Y90" i="5"/>
  <c r="Y123" i="5" s="1"/>
  <c r="AA91" i="5"/>
  <c r="AA93" i="5" s="1"/>
  <c r="AA94" i="5"/>
  <c r="AA95" i="5" s="1"/>
  <c r="AA110" i="5"/>
  <c r="AA112" i="5" s="1"/>
  <c r="AA113" i="5"/>
  <c r="AA115" i="5" s="1"/>
  <c r="AA116" i="5"/>
  <c r="AA118" i="5" s="1"/>
  <c r="AA119" i="5"/>
  <c r="AA121" i="5" s="1"/>
  <c r="AA96" i="5"/>
  <c r="AA102" i="5" s="1"/>
  <c r="AA92" i="4"/>
  <c r="AA131" i="4"/>
  <c r="Z103" i="4"/>
  <c r="Y131" i="4"/>
  <c r="Y92" i="4"/>
  <c r="AA132" i="3"/>
  <c r="AD96" i="3"/>
  <c r="AA103" i="3"/>
  <c r="AA12" i="3"/>
  <c r="AA92" i="3" s="1"/>
  <c r="AA101" i="3"/>
  <c r="Y132" i="3"/>
  <c r="Z103" i="3"/>
  <c r="Y129" i="2"/>
  <c r="AA111" i="2"/>
  <c r="AA13" i="2"/>
  <c r="AA24" i="2"/>
  <c r="AD132" i="2"/>
  <c r="AB99" i="2"/>
  <c r="Z99" i="2"/>
  <c r="AA98" i="2"/>
  <c r="Z129" i="2"/>
  <c r="Y95" i="2"/>
  <c r="AA86" i="2"/>
  <c r="Z95" i="2"/>
  <c r="AK132" i="2"/>
  <c r="AA17" i="2"/>
  <c r="Y85" i="2"/>
  <c r="AA22" i="2"/>
  <c r="AA93" i="1"/>
  <c r="AB99" i="1" s="1"/>
  <c r="AA105" i="1"/>
  <c r="AA134" i="1"/>
  <c r="Y93" i="1"/>
  <c r="Y134" i="1"/>
  <c r="Z126" i="9" l="1"/>
  <c r="AA49" i="9"/>
  <c r="AA56" i="6"/>
  <c r="AD123" i="6"/>
  <c r="AA34" i="6"/>
  <c r="Y122" i="6"/>
  <c r="Y123" i="6" s="1"/>
  <c r="AA76" i="6"/>
  <c r="AA122" i="6" s="1"/>
  <c r="AA123" i="6" s="1"/>
  <c r="AL123" i="6"/>
  <c r="AA21" i="2"/>
  <c r="AA99" i="2"/>
  <c r="AA95" i="2"/>
  <c r="AB137" i="2" s="1"/>
  <c r="Y150" i="2"/>
  <c r="AA129" i="2"/>
  <c r="AA39" i="9"/>
  <c r="Y126" i="9"/>
  <c r="Y39" i="9"/>
  <c r="AA126" i="9"/>
  <c r="AA133" i="8"/>
  <c r="Y137" i="8"/>
  <c r="Z123" i="6"/>
  <c r="Y125" i="5"/>
  <c r="Y124" i="5"/>
  <c r="Y175" i="5" s="1"/>
  <c r="AA123" i="5"/>
  <c r="AG124" i="5"/>
  <c r="AC125" i="5"/>
  <c r="Z124" i="5"/>
  <c r="Z125" i="5"/>
  <c r="Y135" i="4"/>
  <c r="AA85" i="2"/>
  <c r="AA124" i="5" l="1"/>
  <c r="AB131" i="5" s="1"/>
  <c r="AA125" i="5"/>
</calcChain>
</file>

<file path=xl/sharedStrings.xml><?xml version="1.0" encoding="utf-8"?>
<sst xmlns="http://schemas.openxmlformats.org/spreadsheetml/2006/main" count="12453" uniqueCount="615">
  <si>
    <t>Nombre del Ente Público: MUNICIPIO DE AMAXAC DE GUERRERO, TLAXCALA</t>
  </si>
  <si>
    <t>Cuenta Pública: 2022</t>
  </si>
  <si>
    <t>Periodo: DEL 1° AL 15 DE NOVIEMBRE DE 2022  2022</t>
  </si>
  <si>
    <t>Fuente de Financiamiento: 6.01 PARTICIPACIONES E INCENTIVOS ECONOMICOS.</t>
  </si>
  <si>
    <t>TIPO NOMINA</t>
  </si>
  <si>
    <t>RFC</t>
  </si>
  <si>
    <t>CURP</t>
  </si>
  <si>
    <t>APELLIDO_PATERNO_EMP</t>
  </si>
  <si>
    <t>APELLIDO_MATERNO_EMP</t>
  </si>
  <si>
    <t>NOMBRE(S)_EMP</t>
  </si>
  <si>
    <t>FECHA_INGRESO</t>
  </si>
  <si>
    <t>FECHA_BAJA</t>
  </si>
  <si>
    <t>NIVEL _TABUL_SUELDO</t>
  </si>
  <si>
    <t>SUB_NIVEL _SDO</t>
  </si>
  <si>
    <t>PUESTO</t>
  </si>
  <si>
    <t>T_PERS</t>
  </si>
  <si>
    <t>CON_PLAZA</t>
  </si>
  <si>
    <t>LUG_DE_ADSCR</t>
  </si>
  <si>
    <t>HORAS_
TRABAJADAS</t>
  </si>
  <si>
    <t>NOMBRAMIENTO</t>
  </si>
  <si>
    <t>QNA_INI</t>
  </si>
  <si>
    <t>QNA_FIN</t>
  </si>
  <si>
    <t>QNA_PROC</t>
  </si>
  <si>
    <t>TIPO_PAGO</t>
  </si>
  <si>
    <t>NUM_CHEQUE</t>
  </si>
  <si>
    <t>NUM_CTA</t>
  </si>
  <si>
    <t>BANCO</t>
  </si>
  <si>
    <t>T_PERCEC</t>
  </si>
  <si>
    <t>T_DEDUC</t>
  </si>
  <si>
    <t>T_NETO</t>
  </si>
  <si>
    <t>DIETAS</t>
  </si>
  <si>
    <t>SUELDO A FUNCIONARIOS</t>
  </si>
  <si>
    <t>SUELDOS AL PERSONAL</t>
  </si>
  <si>
    <t>SUELDO A TRABAJADORES</t>
  </si>
  <si>
    <t>PRIMA QUINCENAL</t>
  </si>
  <si>
    <t>SUELDO RETROACTIVO</t>
  </si>
  <si>
    <t>PRESTAMOS PERSONALES</t>
  </si>
  <si>
    <t>OTRAS PREST. CONTRACT. A TRABAJADORES CANASTA BASICA</t>
  </si>
  <si>
    <t>CUOTAS DESPENSA A TRABAJADORES</t>
  </si>
  <si>
    <t>AGUINALDO</t>
  </si>
  <si>
    <t>VACACIONES</t>
  </si>
  <si>
    <t>PRIMA VACACIONAL</t>
  </si>
  <si>
    <t>OTROS INGRESOS POR SALARIOS</t>
  </si>
  <si>
    <t>INDEMNIZACION</t>
  </si>
  <si>
    <t>2021/SINDICATO 7 MAYO</t>
  </si>
  <si>
    <t>2021 IMPUESTO SOBRE LA RENTA</t>
  </si>
  <si>
    <t>PENSION ALIMENTICIA</t>
  </si>
  <si>
    <t>COVN770916836</t>
  </si>
  <si>
    <t>COVN770916MDFRZN00</t>
  </si>
  <si>
    <t>CORTES</t>
  </si>
  <si>
    <t>VAZQUEZ</t>
  </si>
  <si>
    <t>NANCY</t>
  </si>
  <si>
    <t>-</t>
  </si>
  <si>
    <t>01</t>
  </si>
  <si>
    <t>PRESIDENTA MUNICIPAL CONST.</t>
  </si>
  <si>
    <t>MS</t>
  </si>
  <si>
    <t>00000001</t>
  </si>
  <si>
    <t>PRESIDENCIA</t>
  </si>
  <si>
    <t>07.00</t>
  </si>
  <si>
    <t>F</t>
  </si>
  <si>
    <t>TR</t>
  </si>
  <si>
    <t>864251</t>
  </si>
  <si>
    <t>Bancomer</t>
  </si>
  <si>
    <t>PEVE831031RF9</t>
  </si>
  <si>
    <t>PEVE831031HTLRLD05</t>
  </si>
  <si>
    <t>PEREZ</t>
  </si>
  <si>
    <t>VILLEGAS</t>
  </si>
  <si>
    <t>EDWIN ULISES</t>
  </si>
  <si>
    <t>SINDICO MUNICIPAL</t>
  </si>
  <si>
    <t>00000002</t>
  </si>
  <si>
    <t>SINDICATURA</t>
  </si>
  <si>
    <t>972695</t>
  </si>
  <si>
    <t>HEHS600416Q88</t>
  </si>
  <si>
    <t>HEHS600416HTLRRN04</t>
  </si>
  <si>
    <t>HERNANDEZ</t>
  </si>
  <si>
    <t>SANTOS</t>
  </si>
  <si>
    <t>PRIMER REGIDOR</t>
  </si>
  <si>
    <t>00000003</t>
  </si>
  <si>
    <t>REGIDURIA</t>
  </si>
  <si>
    <t>521756</t>
  </si>
  <si>
    <t>PEPN961016JJ5</t>
  </si>
  <si>
    <t>PEPN961016MTLRRF04</t>
  </si>
  <si>
    <t>NEFERTARI</t>
  </si>
  <si>
    <t>SEGUNDO REGIDOR</t>
  </si>
  <si>
    <t>864269</t>
  </si>
  <si>
    <t>HEGL730707PE7</t>
  </si>
  <si>
    <t>HEGL730707HTLRRS07</t>
  </si>
  <si>
    <t>GRANDE</t>
  </si>
  <si>
    <t>LUIS JAVIER</t>
  </si>
  <si>
    <t>TERCER REGIDOR</t>
  </si>
  <si>
    <t>864277</t>
  </si>
  <si>
    <t>HEPG700717E67</t>
  </si>
  <si>
    <t>HEPG700717HTLRRR12</t>
  </si>
  <si>
    <t>GREGORIO</t>
  </si>
  <si>
    <t>CUARTO REGIDOR</t>
  </si>
  <si>
    <t>864286</t>
  </si>
  <si>
    <t>PEHL981028AD2</t>
  </si>
  <si>
    <t>PEHL981028MTLRRR05</t>
  </si>
  <si>
    <t>LAURA MISHELL</t>
  </si>
  <si>
    <t>QUINTO REGIDOR</t>
  </si>
  <si>
    <t>025129</t>
  </si>
  <si>
    <t>NAOX010417TT5</t>
  </si>
  <si>
    <t>NAOX010417MTLVRMA6</t>
  </si>
  <si>
    <t>NAVA</t>
  </si>
  <si>
    <t>ORTEGA</t>
  </si>
  <si>
    <t>XIMENA</t>
  </si>
  <si>
    <t>SEXTO REGIDOR</t>
  </si>
  <si>
    <t>864294</t>
  </si>
  <si>
    <t>JUXA6308288J8</t>
  </si>
  <si>
    <t>JUXA630828MTLRLD09</t>
  </si>
  <si>
    <t>JUAREZ</t>
  </si>
  <si>
    <t>XOLOCOTZI</t>
  </si>
  <si>
    <t>MARIA ADELINA</t>
  </si>
  <si>
    <t>02</t>
  </si>
  <si>
    <t>SECRETARIA</t>
  </si>
  <si>
    <t>OP</t>
  </si>
  <si>
    <t>B</t>
  </si>
  <si>
    <t>HEDA7502149T3</t>
  </si>
  <si>
    <t>HEDA750214MDFRZL03</t>
  </si>
  <si>
    <t>DIAZ</t>
  </si>
  <si>
    <t>ALMA GLORIA</t>
  </si>
  <si>
    <t>00000006</t>
  </si>
  <si>
    <t>OBRAS PUBLICAS</t>
  </si>
  <si>
    <t>HECN550205KI4</t>
  </si>
  <si>
    <t>HECN550205HTLRSV03</t>
  </si>
  <si>
    <t>CASTILLO</t>
  </si>
  <si>
    <t>NAVOR ARTEMIO</t>
  </si>
  <si>
    <t>AUXILIAR SERVICIOS MUNICIPALES</t>
  </si>
  <si>
    <t>00000008</t>
  </si>
  <si>
    <t>SERVICIOS PUBLICOS MUNICIPALES</t>
  </si>
  <si>
    <t>MAGA7710228F0</t>
  </si>
  <si>
    <t>MAGA771022HMCRRG07</t>
  </si>
  <si>
    <t>MARTINEZ</t>
  </si>
  <si>
    <t>GARCIA</t>
  </si>
  <si>
    <t>AGUSTIN</t>
  </si>
  <si>
    <t>HEHF740507FA2</t>
  </si>
  <si>
    <t>HEHF740507HDFRRB09</t>
  </si>
  <si>
    <t>FABIAN</t>
  </si>
  <si>
    <t>CHOFER DE SERVICIOS MUNICIPALES</t>
  </si>
  <si>
    <t>VADC620225TB0</t>
  </si>
  <si>
    <t>VADC620225HTLZZS06</t>
  </si>
  <si>
    <t>CESARIO</t>
  </si>
  <si>
    <t>PEHI5612098T6</t>
  </si>
  <si>
    <t>PEHI561209HTLRRS08</t>
  </si>
  <si>
    <t>ISMAEL</t>
  </si>
  <si>
    <t>CAPE7905021J8</t>
  </si>
  <si>
    <t>CAPE790502HDFSRR02</t>
  </si>
  <si>
    <t>ERWIN</t>
  </si>
  <si>
    <t>MOCG760903753</t>
  </si>
  <si>
    <t>MOCG760903MDFNSR03</t>
  </si>
  <si>
    <t>MONROY</t>
  </si>
  <si>
    <t>GRACIELA</t>
  </si>
  <si>
    <t>00000013</t>
  </si>
  <si>
    <t>REGISTRO CIVIL</t>
  </si>
  <si>
    <t>MOHT7403311R1</t>
  </si>
  <si>
    <t>MOHT740331MTLLRR02</t>
  </si>
  <si>
    <t>MOLINA</t>
  </si>
  <si>
    <t>TERESA</t>
  </si>
  <si>
    <t>03</t>
  </si>
  <si>
    <t>DIRECTORA DEL DIF MUNICIPAL</t>
  </si>
  <si>
    <t>MM</t>
  </si>
  <si>
    <t>00000020</t>
  </si>
  <si>
    <t>DIF MUNICIPAL</t>
  </si>
  <si>
    <t>C</t>
  </si>
  <si>
    <t>LICM920218TH0</t>
  </si>
  <si>
    <t>LICM920218HTLMSG02</t>
  </si>
  <si>
    <t>LIMA</t>
  </si>
  <si>
    <t>MIGUEL</t>
  </si>
  <si>
    <t>AUXILIAR OPERATIVO SMDIF</t>
  </si>
  <si>
    <t>LOVJ950218BA4</t>
  </si>
  <si>
    <t>LOVJ950218MTLPZN00</t>
  </si>
  <si>
    <t>LOPEZ</t>
  </si>
  <si>
    <t>JENNY</t>
  </si>
  <si>
    <t>NUTRICION DIF</t>
  </si>
  <si>
    <t>MAPN961227SK8</t>
  </si>
  <si>
    <t>MAPN961227MTLTRT08</t>
  </si>
  <si>
    <t>MATEO</t>
  </si>
  <si>
    <t>NATALY</t>
  </si>
  <si>
    <t>ENCARGADA DE APOYOS SMDIF</t>
  </si>
  <si>
    <t>MARM610717DH0</t>
  </si>
  <si>
    <t>MARM610717MTLRVR05</t>
  </si>
  <si>
    <t>RIVERA</t>
  </si>
  <si>
    <t>MARCELA</t>
  </si>
  <si>
    <t>ENCARGADA DE ADULTOS MAYORES</t>
  </si>
  <si>
    <t xml:space="preserve"> </t>
  </si>
  <si>
    <t>XORE690329FR4</t>
  </si>
  <si>
    <t>XORE690329HTLLMS08</t>
  </si>
  <si>
    <t>RAMIREZ</t>
  </si>
  <si>
    <t>EUSTACIO JAVIER</t>
  </si>
  <si>
    <t>DIRECTOR DE OBRAS PUBLICAS</t>
  </si>
  <si>
    <t>HESI870209Q69</t>
  </si>
  <si>
    <t>HESI870209HDFRLS08</t>
  </si>
  <si>
    <t>SOLIS</t>
  </si>
  <si>
    <t>ISRAEL EDGAR</t>
  </si>
  <si>
    <t>COORDINADOR DE PROYECTOS</t>
  </si>
  <si>
    <t>Hsbc</t>
  </si>
  <si>
    <t>RAMD861220D1A</t>
  </si>
  <si>
    <t>RAMD861220HTLZMR03</t>
  </si>
  <si>
    <t>DEL RAZO</t>
  </si>
  <si>
    <t>MELENDEZ</t>
  </si>
  <si>
    <t>DOMINGO</t>
  </si>
  <si>
    <t>DIRECTOR DE AGUA POTABLE</t>
  </si>
  <si>
    <t>00000021</t>
  </si>
  <si>
    <t>AGUA POTABLE</t>
  </si>
  <si>
    <t>RAHM431012IQA</t>
  </si>
  <si>
    <t>RAHM431012HTLMRX03</t>
  </si>
  <si>
    <t>MAXIMILIANO</t>
  </si>
  <si>
    <t>BOMBERO</t>
  </si>
  <si>
    <t>HELJ620107PK2</t>
  </si>
  <si>
    <t>HELJ620107HTLRZL02</t>
  </si>
  <si>
    <t>DE LA LUZ</t>
  </si>
  <si>
    <t>JULIAN</t>
  </si>
  <si>
    <t>PEHA880924N27</t>
  </si>
  <si>
    <t>PEHA880924HTLRRN08</t>
  </si>
  <si>
    <t>ANTONIO</t>
  </si>
  <si>
    <t>DIRECTOR DE SERVICIOS MUNICIPALES</t>
  </si>
  <si>
    <t>HEHV750607683</t>
  </si>
  <si>
    <t>HEHV750607HTLRRC02</t>
  </si>
  <si>
    <t>VICTOR</t>
  </si>
  <si>
    <t>HETM9808306A3</t>
  </si>
  <si>
    <t>HETM980830HTLRLR08</t>
  </si>
  <si>
    <t>TLILAYATZI</t>
  </si>
  <si>
    <t>MARCO ANTONIO</t>
  </si>
  <si>
    <t>PECM830412DJA</t>
  </si>
  <si>
    <t>PECM830412HTLRSN02</t>
  </si>
  <si>
    <t>MANUEL</t>
  </si>
  <si>
    <t>PEQD880419CQ8</t>
  </si>
  <si>
    <t>PEQD880419HTLRCV00</t>
  </si>
  <si>
    <t>QUECHOL</t>
  </si>
  <si>
    <t>DAVID DANIEL</t>
  </si>
  <si>
    <t>GAGC8009101S9</t>
  </si>
  <si>
    <t>GAGC800910MDFRNL03</t>
  </si>
  <si>
    <t>GARDUÑO</t>
  </si>
  <si>
    <t>GONZALEZ</t>
  </si>
  <si>
    <t>CLAUDIA</t>
  </si>
  <si>
    <t>INTENDENTE</t>
  </si>
  <si>
    <t>GOTE891114C58</t>
  </si>
  <si>
    <t>GOTE891114MVZNRD07</t>
  </si>
  <si>
    <t>TORRALBA</t>
  </si>
  <si>
    <t>EDITH</t>
  </si>
  <si>
    <t>PEPA760904NQ3</t>
  </si>
  <si>
    <t>PEPA760904MTLRXN00</t>
  </si>
  <si>
    <t>PEÑA</t>
  </si>
  <si>
    <t>ANGELICA MARIA</t>
  </si>
  <si>
    <t>COLY820808H41</t>
  </si>
  <si>
    <t>COLY820808MDFTMS08</t>
  </si>
  <si>
    <t>COTE</t>
  </si>
  <si>
    <t>LEMUS</t>
  </si>
  <si>
    <t>YESICA</t>
  </si>
  <si>
    <t>LUVM770322BH2</t>
  </si>
  <si>
    <t>LUVM770322HTLNSG02</t>
  </si>
  <si>
    <t>LUNA</t>
  </si>
  <si>
    <t>MAGDALENO</t>
  </si>
  <si>
    <t>LOHE880508S89</t>
  </si>
  <si>
    <t>LOHE880508HTLPRD09</t>
  </si>
  <si>
    <t>EDGAR</t>
  </si>
  <si>
    <t>ELECTRICISTA</t>
  </si>
  <si>
    <t>CH-159</t>
  </si>
  <si>
    <t>HEHR861222CS4</t>
  </si>
  <si>
    <t>HEHR861222HTLRRD09</t>
  </si>
  <si>
    <t>RODOLFO</t>
  </si>
  <si>
    <t>CONTRALOR</t>
  </si>
  <si>
    <t>00000015</t>
  </si>
  <si>
    <t>CONTRALORIA INTERNA</t>
  </si>
  <si>
    <t>VAHA980802RP6</t>
  </si>
  <si>
    <t>VAHA980802MTLSRN08</t>
  </si>
  <si>
    <t>VASQUEZ</t>
  </si>
  <si>
    <t>HERRERA</t>
  </si>
  <si>
    <t>AN- KI</t>
  </si>
  <si>
    <t>AUTORIDAD INVESTIGADORA</t>
  </si>
  <si>
    <t>VAHA8905108W8</t>
  </si>
  <si>
    <t>VAHA890510MTLZRZ06</t>
  </si>
  <si>
    <t>AZUCENA</t>
  </si>
  <si>
    <t>PEHS791107ID4</t>
  </si>
  <si>
    <t>PEHS791107HTLRRN03</t>
  </si>
  <si>
    <t>SANTANDER</t>
  </si>
  <si>
    <t>DIRECTOR JURIDICO</t>
  </si>
  <si>
    <t>00000016</t>
  </si>
  <si>
    <t>JURIDICO</t>
  </si>
  <si>
    <t>GARF7508161I7</t>
  </si>
  <si>
    <t>GARF750816MTLRLN09</t>
  </si>
  <si>
    <t>ROLDAN</t>
  </si>
  <si>
    <t>FANNY</t>
  </si>
  <si>
    <t>AUXILIAR JURIDICO</t>
  </si>
  <si>
    <t>HEML9308084J2</t>
  </si>
  <si>
    <t>HEML930808MTLRRZ02</t>
  </si>
  <si>
    <t>MORA</t>
  </si>
  <si>
    <t>LIZBET</t>
  </si>
  <si>
    <t>SECRETARIA DEL AYUNTAMIENTO</t>
  </si>
  <si>
    <t>00000005</t>
  </si>
  <si>
    <t>SECRETARIA DEL H. AYUNTAMIENTO</t>
  </si>
  <si>
    <t>RUHG830624QQA</t>
  </si>
  <si>
    <t>RUHG830624MDFZRR01</t>
  </si>
  <si>
    <t>RUIZ</t>
  </si>
  <si>
    <t>GRISEL</t>
  </si>
  <si>
    <t>DIMY650927NI8</t>
  </si>
  <si>
    <t>DIMY650927MTLZZL03</t>
  </si>
  <si>
    <t>MEZA</t>
  </si>
  <si>
    <t>YOLANDA</t>
  </si>
  <si>
    <t>JUEZ DE REGISTRO CIVIL</t>
  </si>
  <si>
    <t>OORL750101HB9</t>
  </si>
  <si>
    <t>OORL750101HTLRPL</t>
  </si>
  <si>
    <t xml:space="preserve">OROPEZA </t>
  </si>
  <si>
    <t>ROLANDO</t>
  </si>
  <si>
    <t>ENCARGADO DE RECURSOS</t>
  </si>
  <si>
    <t>00000004</t>
  </si>
  <si>
    <t>TESORERIA</t>
  </si>
  <si>
    <t>CAGI880211P88</t>
  </si>
  <si>
    <t>CAGI880211MTLSZR0</t>
  </si>
  <si>
    <t xml:space="preserve">GUZMAN </t>
  </si>
  <si>
    <t>IRIANA</t>
  </si>
  <si>
    <t>CAJERA DE TESORERIA</t>
  </si>
  <si>
    <t>PEMB740331GK0</t>
  </si>
  <si>
    <t>PEMB740331HTLRLN00</t>
  </si>
  <si>
    <t>JOSE BENJAMIN</t>
  </si>
  <si>
    <t>CHOFER</t>
  </si>
  <si>
    <t>HEHA900628FD7</t>
  </si>
  <si>
    <t>HEHA900628HTLRRN07</t>
  </si>
  <si>
    <t>ANGEL</t>
  </si>
  <si>
    <t>DIRECTOR DE ARCHIVO MUNICIPAL</t>
  </si>
  <si>
    <t>00000023</t>
  </si>
  <si>
    <t>ARCHIVO MUNICIPAL</t>
  </si>
  <si>
    <t>CORR7410216V1</t>
  </si>
  <si>
    <t>CORR741021MDFRMT05</t>
  </si>
  <si>
    <t>CORONA</t>
  </si>
  <si>
    <t>RUTH</t>
  </si>
  <si>
    <t>AUXILIAR ADMINISTRATIVO</t>
  </si>
  <si>
    <t>REAC6407161V4</t>
  </si>
  <si>
    <t>REAC640716MDFYRR03</t>
  </si>
  <si>
    <t>REYES</t>
  </si>
  <si>
    <t>ARIAS</t>
  </si>
  <si>
    <t>CARMEN</t>
  </si>
  <si>
    <t>DIRECTORA DEL INSTITUTO MUNICIPAL DE LA MUJER</t>
  </si>
  <si>
    <t>00000024</t>
  </si>
  <si>
    <t>INSTANCIA DE LA MUJER</t>
  </si>
  <si>
    <t>SAFI780704QG4</t>
  </si>
  <si>
    <t>SAFI780704MTLLLS05</t>
  </si>
  <si>
    <t>SALAUZ</t>
  </si>
  <si>
    <t>FLORES</t>
  </si>
  <si>
    <t>MARIA ISABEL</t>
  </si>
  <si>
    <t>AUXILIAR DEL INSTITUTO MUNICIPAL DE LA MUJER</t>
  </si>
  <si>
    <t>DORD970502V34</t>
  </si>
  <si>
    <t>DORD970502HTLMMN09</t>
  </si>
  <si>
    <t>DOMINGUEZ</t>
  </si>
  <si>
    <t>RAMOS</t>
  </si>
  <si>
    <t>DANIEL</t>
  </si>
  <si>
    <t>AUXILIAR DEL JUZGADO MUNICIPAL</t>
  </si>
  <si>
    <t>00000025</t>
  </si>
  <si>
    <t>JUEZ MUNICIPAL</t>
  </si>
  <si>
    <t>VIDT820507EG3</t>
  </si>
  <si>
    <t>VIDT820507MPLLRR09</t>
  </si>
  <si>
    <t>VILLASEÑOR</t>
  </si>
  <si>
    <t>DURANTE</t>
  </si>
  <si>
    <t>MARIA TERESITA</t>
  </si>
  <si>
    <t>COORDINADORA DE ECOLOGIA</t>
  </si>
  <si>
    <t>00000012</t>
  </si>
  <si>
    <t>ECOLOGÍA</t>
  </si>
  <si>
    <t>CULB931226T56</t>
  </si>
  <si>
    <t>CULB931226MTLPPT07</t>
  </si>
  <si>
    <t>CUAPIO</t>
  </si>
  <si>
    <t>BEATRIZ</t>
  </si>
  <si>
    <t>RECEPCION DE ATENCION CIUDADAN</t>
  </si>
  <si>
    <t>PECC940801CD5</t>
  </si>
  <si>
    <t>PECC940801MDFGNR04</t>
  </si>
  <si>
    <t>PEGUEROS</t>
  </si>
  <si>
    <t>CANTERO</t>
  </si>
  <si>
    <t>CARMEN MONTSERRAT</t>
  </si>
  <si>
    <t>AUXILIAR REGISTRO CIVIL</t>
  </si>
  <si>
    <t>PATM790603512</t>
  </si>
  <si>
    <t>PATM790603HTLLMN00</t>
  </si>
  <si>
    <t>PALACIOS</t>
  </si>
  <si>
    <t>TEOMITZI</t>
  </si>
  <si>
    <t>DIRECTOR DESARROLLO Y BIENESTAR</t>
  </si>
  <si>
    <t>00000027</t>
  </si>
  <si>
    <t>DESARROLLO Y BIENESTAR SOCIAL</t>
  </si>
  <si>
    <t>HENI9301307K3</t>
  </si>
  <si>
    <t>HENI930130HTLRVV06</t>
  </si>
  <si>
    <t>IVAN</t>
  </si>
  <si>
    <t>ENLACE DE PROGRAMAS SOCIALES</t>
  </si>
  <si>
    <t>PENM950213EH5</t>
  </si>
  <si>
    <t>PENM950213MTLRTR00</t>
  </si>
  <si>
    <t>NETZAHUAL</t>
  </si>
  <si>
    <t>MARICELA</t>
  </si>
  <si>
    <t>SECRETARIA PARTICULAR</t>
  </si>
  <si>
    <t>AUHG760123CA1</t>
  </si>
  <si>
    <t>AUHG760123HTLNRR04</t>
  </si>
  <si>
    <t>ANGULO</t>
  </si>
  <si>
    <t>GERARDO</t>
  </si>
  <si>
    <t>DIRECTOR DE PROTECCION CIVIL</t>
  </si>
  <si>
    <t>00000009</t>
  </si>
  <si>
    <t>PROTECCION CIVIL</t>
  </si>
  <si>
    <t>PACY840730689</t>
  </si>
  <si>
    <t>PACY840730MTLLRL02</t>
  </si>
  <si>
    <t>YULIANA GRACIELA</t>
  </si>
  <si>
    <t>DIRECTOR COMUNICACION SOCIAL</t>
  </si>
  <si>
    <t>00000018</t>
  </si>
  <si>
    <t>COMUNICACION SOCIAL</t>
  </si>
  <si>
    <t>BEBB930219KK3</t>
  </si>
  <si>
    <t>BEBB930219MTLNTR04</t>
  </si>
  <si>
    <t>BENITEZ</t>
  </si>
  <si>
    <t>BAUTISTA</t>
  </si>
  <si>
    <t>BRENDA</t>
  </si>
  <si>
    <t>TRABAJADORA SOCIAL</t>
  </si>
  <si>
    <t>021562</t>
  </si>
  <si>
    <t>HEHJ790318834</t>
  </si>
  <si>
    <t>HEHJ790318HTLRRC09</t>
  </si>
  <si>
    <t xml:space="preserve">HERNANDEZ </t>
  </si>
  <si>
    <t>JACOB</t>
  </si>
  <si>
    <t>AUXILIAR DE AGUA POTABLE</t>
  </si>
  <si>
    <t>HECD880403A21</t>
  </si>
  <si>
    <t>HECD880403MTLRMN03</t>
  </si>
  <si>
    <t>CAMACHO</t>
  </si>
  <si>
    <t>DENISSE GUADALUPE</t>
  </si>
  <si>
    <t>TITULAR UNIDAD DE TRANSPARENCIA</t>
  </si>
  <si>
    <t>00000022</t>
  </si>
  <si>
    <t>UNIDAD DE TRANSPARENCIA</t>
  </si>
  <si>
    <t>094000</t>
  </si>
  <si>
    <t>MOMM930530DV8</t>
  </si>
  <si>
    <t>MOMM930530MQTRNB15</t>
  </si>
  <si>
    <t>MORALES</t>
  </si>
  <si>
    <t>MENDIETA</t>
  </si>
  <si>
    <t xml:space="preserve">MABHEL FERNANDA </t>
  </si>
  <si>
    <t>ENCARGADA DE INGRESOS</t>
  </si>
  <si>
    <t>HESD780706PF5</t>
  </si>
  <si>
    <t>HESD780706HTLRNV04</t>
  </si>
  <si>
    <t>SANCHEZ</t>
  </si>
  <si>
    <t xml:space="preserve">DAVID </t>
  </si>
  <si>
    <t xml:space="preserve">DIRECTOR DE PLANEACION Y EVALUACION </t>
  </si>
  <si>
    <t>00000014</t>
  </si>
  <si>
    <t xml:space="preserve">PLANEACION Y EVALUACION </t>
  </si>
  <si>
    <t>CUSG990621SZ6</t>
  </si>
  <si>
    <t>CUSG990621MTLTRB08</t>
  </si>
  <si>
    <t>CUATEPOTZO</t>
  </si>
  <si>
    <t>SERRANO</t>
  </si>
  <si>
    <t>GABRIELA</t>
  </si>
  <si>
    <t xml:space="preserve">PARAMEDICO </t>
  </si>
  <si>
    <t>VAAA750213EH3</t>
  </si>
  <si>
    <t>VAAA750213MTLRLR02</t>
  </si>
  <si>
    <t>VARGAS</t>
  </si>
  <si>
    <t>ALVAREZ</t>
  </si>
  <si>
    <t>ARGELIA</t>
  </si>
  <si>
    <t>AUXILIAR PREDIAL</t>
  </si>
  <si>
    <t>HEDC730128P8A</t>
  </si>
  <si>
    <t>HEDC730128HJCRLS14</t>
  </si>
  <si>
    <t>DELGADO</t>
  </si>
  <si>
    <t xml:space="preserve">CESAR ALEJANDRO </t>
  </si>
  <si>
    <t>HELT750106UW9</t>
  </si>
  <si>
    <t>HELT750106MDFRPR07</t>
  </si>
  <si>
    <t>MARIA TERESA</t>
  </si>
  <si>
    <t>TESORERA MUNICIPAL</t>
  </si>
  <si>
    <t>HECH740809T91</t>
  </si>
  <si>
    <t>HECH740809HPLRZM06</t>
  </si>
  <si>
    <t>COZATL</t>
  </si>
  <si>
    <t>HUMBERTO</t>
  </si>
  <si>
    <t xml:space="preserve">CONTADOR A </t>
  </si>
  <si>
    <t>PAHD940502D38</t>
  </si>
  <si>
    <t>PAHD940502MTLRRN01</t>
  </si>
  <si>
    <t>PAREDES</t>
  </si>
  <si>
    <t>DIANA LAURA</t>
  </si>
  <si>
    <t>HEZJ990726CR2</t>
  </si>
  <si>
    <t>HEZJ990726HTLRV01</t>
  </si>
  <si>
    <t>ZAINOS</t>
  </si>
  <si>
    <t>JAVIER</t>
  </si>
  <si>
    <t>COORDINADOR JUVENTUD Y DEPORTE</t>
  </si>
  <si>
    <t>00000010</t>
  </si>
  <si>
    <t>JUVENTUD Y DEPORTE</t>
  </si>
  <si>
    <t>MAFR5706026F1</t>
  </si>
  <si>
    <t>MAFR570602HOCRRC08</t>
  </si>
  <si>
    <t>FERNANDEZ</t>
  </si>
  <si>
    <t>RICARDO</t>
  </si>
  <si>
    <t>CRONISTA MUNICIPAL</t>
  </si>
  <si>
    <t>HEMV780509F69</t>
  </si>
  <si>
    <t>HEMV780509MTLRNR08</t>
  </si>
  <si>
    <t>MANOATL</t>
  </si>
  <si>
    <t>VERONICA</t>
  </si>
  <si>
    <t>AUTORIDAD SUSTANCIADORA</t>
  </si>
  <si>
    <t>GASI950101TE2</t>
  </si>
  <si>
    <t>GASI950101MTLLNR04</t>
  </si>
  <si>
    <t>GALLEGOS</t>
  </si>
  <si>
    <t>IRIDIAN</t>
  </si>
  <si>
    <t>PSICOLOGA</t>
  </si>
  <si>
    <t>JUCC940118U96</t>
  </si>
  <si>
    <t>JUCC940118HTLRTR02</t>
  </si>
  <si>
    <t>CARLOS</t>
  </si>
  <si>
    <t>MUÑOZ</t>
  </si>
  <si>
    <t>MA. JANETH</t>
  </si>
  <si>
    <t>GUTIERREZ</t>
  </si>
  <si>
    <t>ADAN</t>
  </si>
  <si>
    <t>RODRIGUEZ</t>
  </si>
  <si>
    <t>SOSA</t>
  </si>
  <si>
    <t>PATRICIA BELEN</t>
  </si>
  <si>
    <t>COMUNICACIÓN SOCIAL</t>
  </si>
  <si>
    <t>DISPERCION</t>
  </si>
  <si>
    <t>TRANSFERENCIA</t>
  </si>
  <si>
    <t>CH-174</t>
  </si>
  <si>
    <t>CH-169</t>
  </si>
  <si>
    <t>JUCM791006N12</t>
  </si>
  <si>
    <t>JUCM791006MTLRRL01</t>
  </si>
  <si>
    <t>MELCHIDEC</t>
  </si>
  <si>
    <t>PRESIDENTA AUXILIAR DE COMUNID</t>
  </si>
  <si>
    <t>00000124</t>
  </si>
  <si>
    <t>PRESIDENCIA DE COMUNIDAD TLACOCALPAN</t>
  </si>
  <si>
    <t>SALV921004PB8</t>
  </si>
  <si>
    <t>SALV921004MTLNMR03</t>
  </si>
  <si>
    <t>LIRA</t>
  </si>
  <si>
    <t>VIRIDIANA</t>
  </si>
  <si>
    <t>SECRETARIA DE COMUNIDAD</t>
  </si>
  <si>
    <t>MUPL790314259</t>
  </si>
  <si>
    <t>MUPL790314HTLXRS01</t>
  </si>
  <si>
    <t>JOSE LUIS</t>
  </si>
  <si>
    <t>BOMBERO DE TLACOCALPAN</t>
  </si>
  <si>
    <t>CAAM9412168Y8</t>
  </si>
  <si>
    <t>CAAM941216MTLSGR03</t>
  </si>
  <si>
    <t>CASTRILLO</t>
  </si>
  <si>
    <t xml:space="preserve">AGUILAR </t>
  </si>
  <si>
    <t>MARISOL</t>
  </si>
  <si>
    <t xml:space="preserve">ENCARGADA DIF </t>
  </si>
  <si>
    <t>SEGURIDAD PUBLICA</t>
  </si>
  <si>
    <t>ROGELIO</t>
  </si>
  <si>
    <t>COMANDANTE</t>
  </si>
  <si>
    <t>00000007</t>
  </si>
  <si>
    <t>LILIA</t>
  </si>
  <si>
    <t>OFICIAL OPERATIVO</t>
  </si>
  <si>
    <t>DE LA CALLEJA</t>
  </si>
  <si>
    <t>ANDRES</t>
  </si>
  <si>
    <t>ALEJANDRO</t>
  </si>
  <si>
    <t>CRUZ</t>
  </si>
  <si>
    <t>BRIONES</t>
  </si>
  <si>
    <t>LAZCANO</t>
  </si>
  <si>
    <t>FRNANDO</t>
  </si>
  <si>
    <t>FRANCISCO JAVIER</t>
  </si>
  <si>
    <t>ZAVALA</t>
  </si>
  <si>
    <t>CHAYANE ALEXIS</t>
  </si>
  <si>
    <t>ATONAL</t>
  </si>
  <si>
    <t>JIMENEZ</t>
  </si>
  <si>
    <t>JUAN</t>
  </si>
  <si>
    <t>ORDOÑEZ</t>
  </si>
  <si>
    <t>BENITO</t>
  </si>
  <si>
    <t>GISELA</t>
  </si>
  <si>
    <t>COMISARIO</t>
  </si>
  <si>
    <t>ISIDRO</t>
  </si>
  <si>
    <t>CONDE</t>
  </si>
  <si>
    <t>DIANELLY</t>
  </si>
  <si>
    <t>OFICIAL ADMINISTRATIVO</t>
  </si>
  <si>
    <t>CUAMATZI</t>
  </si>
  <si>
    <t>NAZARIO</t>
  </si>
  <si>
    <t>AGUILA</t>
  </si>
  <si>
    <t>MARIANO</t>
  </si>
  <si>
    <t>XOCHITIOTZI</t>
  </si>
  <si>
    <t>ARELI CELESTE</t>
  </si>
  <si>
    <t>ROMANO</t>
  </si>
  <si>
    <t>JOSE DE JESUS</t>
  </si>
  <si>
    <t xml:space="preserve">GALICIA </t>
  </si>
  <si>
    <t>JOSE DE LA LUZ</t>
  </si>
  <si>
    <t xml:space="preserve">Periodo: DEL 16 AL 30 DE NOVIEMBRE DE 2022  </t>
  </si>
  <si>
    <t>CONFIANZA</t>
  </si>
  <si>
    <t>LOMJ760621D3A</t>
  </si>
  <si>
    <t>LOMJ760621MTLPXN02</t>
  </si>
  <si>
    <t>VAGA880724S91</t>
  </si>
  <si>
    <t>VXGA880724HTLZTD00</t>
  </si>
  <si>
    <t>ROSP84070156A</t>
  </si>
  <si>
    <t>ROSP840701MTLDST04</t>
  </si>
  <si>
    <t>MOZR631206IN2</t>
  </si>
  <si>
    <t>MOZR631206MPLNCQ04</t>
  </si>
  <si>
    <t>MONTIEL</t>
  </si>
  <si>
    <t>ZICHINELLI</t>
  </si>
  <si>
    <t>MARIA RAQUEL</t>
  </si>
  <si>
    <t>CONTADOR A</t>
  </si>
  <si>
    <t>TERORERIA</t>
  </si>
  <si>
    <t>SINDICALIZADOS</t>
  </si>
  <si>
    <t>PERES. COMUNIDAD</t>
  </si>
  <si>
    <t>Periodo: 1RA. QUINCENA DE OCTUBRE DE  2022</t>
  </si>
  <si>
    <t>HOTAS EXTRAS</t>
  </si>
  <si>
    <t>CH-156</t>
  </si>
  <si>
    <t>CH-157</t>
  </si>
  <si>
    <t>GALICIA</t>
  </si>
  <si>
    <t>JENNIFER ESMERALDA</t>
  </si>
  <si>
    <t>Periodo: 2DA. QUINCENA DE OCTUBRE DE  2022</t>
  </si>
  <si>
    <t xml:space="preserve">Periodo: DEL 1o. AL 15 DE DICIEMBRE DE 2022  </t>
  </si>
  <si>
    <t>Total 00000001</t>
  </si>
  <si>
    <t>Total 00000002</t>
  </si>
  <si>
    <t>Total 00000004</t>
  </si>
  <si>
    <t>Total 00000005</t>
  </si>
  <si>
    <t>Total 00000006</t>
  </si>
  <si>
    <t>Total 00000008</t>
  </si>
  <si>
    <t>Total 00000009</t>
  </si>
  <si>
    <t>Total 00000010</t>
  </si>
  <si>
    <t>Total 00000012</t>
  </si>
  <si>
    <t>Total 00000013</t>
  </si>
  <si>
    <t>Total 00000014</t>
  </si>
  <si>
    <t>Total 00000015</t>
  </si>
  <si>
    <t>Total 00000016</t>
  </si>
  <si>
    <t>Total 00000018</t>
  </si>
  <si>
    <t>Total 00000020</t>
  </si>
  <si>
    <t>Total 00000021</t>
  </si>
  <si>
    <t>Total 00000022</t>
  </si>
  <si>
    <t>Total 00000023</t>
  </si>
  <si>
    <t>Total 00000024</t>
  </si>
  <si>
    <t>Total 00000025</t>
  </si>
  <si>
    <t>Total 00000027</t>
  </si>
  <si>
    <t>Total general</t>
  </si>
  <si>
    <t>TILAYATZI</t>
  </si>
  <si>
    <t>ACOLTZI</t>
  </si>
  <si>
    <t>JEANETTE</t>
  </si>
  <si>
    <t xml:space="preserve">Periodo: DEL 16. AL 31 DE DICIEMBRE DE 2022  </t>
  </si>
  <si>
    <t>ANDREA</t>
  </si>
  <si>
    <t>SUMA 1 + 2</t>
  </si>
  <si>
    <t>OTRAS PREST. CONTRACT. A TRABAJADORES</t>
  </si>
  <si>
    <t>BONO ANUAL A TRABAJADORES</t>
  </si>
  <si>
    <t>COMPENSACION</t>
  </si>
  <si>
    <t>2022/SINDICATO 7 MAYO</t>
  </si>
  <si>
    <t>00000026</t>
  </si>
  <si>
    <t>Periodo: PRIMA VACACIONAL 2DO. PERIODO 2022</t>
  </si>
  <si>
    <t>CONTADORA</t>
  </si>
  <si>
    <t xml:space="preserve">Periodo: DEL ESTIMULO FIN DE AÑO DE 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</si>
</sst>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m/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9" fontId="13" fillId="0" borderId="1">
      <alignment horizontal="center"/>
    </xf>
  </cellStyleXfs>
  <cellXfs count="285">
    <xf numFmtId="0" fontId="0" fillId="0" borderId="0" xfId="0"/>
    <xf numFmtId="0" fontId="4" fillId="0" borderId="0" xfId="0" applyFont="1"/>
    <xf numFmtId="0" fontId="6" fillId="0" borderId="0" xfId="2" applyFont="1" applyAlignment="1">
      <alignment horizontal="left" vertic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43" fontId="4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2" applyFont="1" applyAlignment="1">
      <alignment horizontal="left" vertic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43" fontId="8" fillId="0" borderId="0" xfId="0" applyNumberFormat="1" applyFont="1" applyFill="1" applyAlignment="1">
      <alignment horizontal="right"/>
    </xf>
    <xf numFmtId="43" fontId="8" fillId="0" borderId="0" xfId="0" applyNumberFormat="1" applyFont="1" applyFill="1"/>
    <xf numFmtId="0" fontId="10" fillId="0" borderId="0" xfId="0" applyFont="1"/>
    <xf numFmtId="0" fontId="4" fillId="2" borderId="0" xfId="0" applyFont="1" applyFill="1"/>
    <xf numFmtId="1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0" xfId="0" applyNumberFormat="1" applyFont="1" applyFill="1" applyAlignment="1">
      <alignment horizontal="right"/>
    </xf>
    <xf numFmtId="43" fontId="4" fillId="2" borderId="0" xfId="0" applyNumberFormat="1" applyFont="1" applyFill="1"/>
    <xf numFmtId="0" fontId="7" fillId="2" borderId="0" xfId="0" applyFont="1" applyFill="1"/>
    <xf numFmtId="0" fontId="4" fillId="0" borderId="0" xfId="0" applyFont="1" applyFill="1"/>
    <xf numFmtId="15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7" fillId="0" borderId="0" xfId="0" applyFont="1" applyFill="1"/>
    <xf numFmtId="0" fontId="4" fillId="3" borderId="0" xfId="0" applyFont="1" applyFill="1"/>
    <xf numFmtId="15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49" fontId="4" fillId="3" borderId="0" xfId="0" applyNumberFormat="1" applyFont="1" applyFill="1" applyAlignment="1">
      <alignment horizontal="right"/>
    </xf>
    <xf numFmtId="43" fontId="4" fillId="3" borderId="0" xfId="0" applyNumberFormat="1" applyFont="1" applyFill="1"/>
    <xf numFmtId="0" fontId="7" fillId="3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15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right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right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164" fontId="12" fillId="0" borderId="1" xfId="0" applyNumberFormat="1" applyFont="1" applyFill="1" applyBorder="1" applyAlignment="1" applyProtection="1">
      <alignment horizontal="center" vertical="top" wrapText="1"/>
    </xf>
    <xf numFmtId="15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right"/>
    </xf>
    <xf numFmtId="49" fontId="0" fillId="0" borderId="1" xfId="3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43" fontId="0" fillId="0" borderId="1" xfId="0" applyNumberFormat="1" applyFont="1" applyFill="1" applyBorder="1"/>
    <xf numFmtId="4" fontId="7" fillId="0" borderId="0" xfId="0" applyNumberFormat="1" applyFont="1" applyFill="1"/>
    <xf numFmtId="0" fontId="0" fillId="0" borderId="1" xfId="0" applyFont="1" applyFill="1" applyBorder="1" applyAlignment="1">
      <alignment horizontal="right"/>
    </xf>
    <xf numFmtId="43" fontId="0" fillId="0" borderId="1" xfId="1" applyNumberFormat="1" applyFont="1" applyFill="1" applyBorder="1"/>
    <xf numFmtId="49" fontId="4" fillId="0" borderId="0" xfId="0" applyNumberFormat="1" applyFont="1" applyFill="1" applyAlignment="1">
      <alignment horizontal="center"/>
    </xf>
    <xf numFmtId="43" fontId="12" fillId="0" borderId="1" xfId="1" applyNumberFormat="1" applyFont="1" applyFill="1" applyBorder="1"/>
    <xf numFmtId="43" fontId="12" fillId="0" borderId="1" xfId="0" applyNumberFormat="1" applyFont="1" applyFill="1" applyBorder="1"/>
    <xf numFmtId="164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/>
    <xf numFmtId="43" fontId="0" fillId="0" borderId="1" xfId="0" applyNumberFormat="1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12" fillId="0" borderId="0" xfId="0" applyNumberFormat="1" applyFont="1" applyFill="1" applyBorder="1" applyAlignment="1" applyProtection="1">
      <alignment horizontal="center" vertical="top" wrapText="1"/>
    </xf>
    <xf numFmtId="15" fontId="0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43" fontId="3" fillId="5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43" fontId="0" fillId="0" borderId="3" xfId="0" applyNumberFormat="1" applyFont="1" applyFill="1" applyBorder="1" applyAlignment="1">
      <alignment horizontal="center"/>
    </xf>
    <xf numFmtId="43" fontId="0" fillId="0" borderId="4" xfId="0" applyNumberFormat="1" applyFont="1" applyFill="1" applyBorder="1" applyAlignment="1">
      <alignment horizontal="right"/>
    </xf>
    <xf numFmtId="43" fontId="0" fillId="0" borderId="5" xfId="0" applyNumberFormat="1" applyFont="1" applyFill="1" applyBorder="1" applyAlignment="1">
      <alignment horizontal="center"/>
    </xf>
    <xf numFmtId="43" fontId="0" fillId="0" borderId="0" xfId="0" applyNumberFormat="1" applyFont="1" applyFill="1" applyAlignment="1">
      <alignment horizontal="center"/>
    </xf>
    <xf numFmtId="43" fontId="3" fillId="6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0" fillId="0" borderId="6" xfId="0" applyNumberFormat="1" applyFont="1" applyFill="1" applyBorder="1" applyAlignment="1">
      <alignment horizontal="center"/>
    </xf>
    <xf numFmtId="43" fontId="0" fillId="0" borderId="0" xfId="0" applyNumberFormat="1" applyFont="1" applyFill="1" applyBorder="1" applyAlignment="1">
      <alignment horizontal="right"/>
    </xf>
    <xf numFmtId="43" fontId="0" fillId="0" borderId="7" xfId="0" applyNumberFormat="1" applyFont="1" applyFill="1" applyBorder="1" applyAlignment="1">
      <alignment horizontal="center"/>
    </xf>
    <xf numFmtId="43" fontId="0" fillId="0" borderId="8" xfId="0" applyNumberFormat="1" applyFont="1" applyFill="1" applyBorder="1" applyAlignment="1">
      <alignment horizontal="center"/>
    </xf>
    <xf numFmtId="43" fontId="0" fillId="0" borderId="9" xfId="0" applyNumberFormat="1" applyFont="1" applyFill="1" applyBorder="1" applyAlignment="1">
      <alignment horizontal="center"/>
    </xf>
    <xf numFmtId="43" fontId="0" fillId="0" borderId="1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164" fontId="14" fillId="0" borderId="0" xfId="0" applyNumberFormat="1" applyFont="1" applyFill="1" applyBorder="1" applyAlignment="1" applyProtection="1">
      <alignment horizontal="center" vertical="top" wrapText="1"/>
    </xf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164" fontId="14" fillId="0" borderId="1" xfId="0" applyNumberFormat="1" applyFont="1" applyFill="1" applyBorder="1" applyAlignment="1" applyProtection="1">
      <alignment horizontal="center" vertical="top" wrapText="1"/>
    </xf>
    <xf numFmtId="15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3" fontId="4" fillId="0" borderId="1" xfId="0" applyNumberFormat="1" applyFont="1" applyFill="1" applyBorder="1" applyAlignment="1">
      <alignment horizontal="right"/>
    </xf>
    <xf numFmtId="43" fontId="4" fillId="0" borderId="1" xfId="0" applyNumberFormat="1" applyFont="1" applyFill="1" applyBorder="1"/>
    <xf numFmtId="0" fontId="4" fillId="7" borderId="0" xfId="0" applyFont="1" applyFill="1"/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4" fillId="7" borderId="2" xfId="0" applyFont="1" applyFill="1" applyBorder="1"/>
    <xf numFmtId="164" fontId="14" fillId="7" borderId="1" xfId="0" applyNumberFormat="1" applyFont="1" applyFill="1" applyBorder="1" applyAlignment="1" applyProtection="1">
      <alignment horizontal="center" vertical="top" wrapText="1"/>
    </xf>
    <xf numFmtId="15" fontId="4" fillId="7" borderId="1" xfId="0" applyNumberFormat="1" applyFont="1" applyFill="1" applyBorder="1" applyAlignment="1">
      <alignment horizontal="center"/>
    </xf>
    <xf numFmtId="49" fontId="4" fillId="7" borderId="1" xfId="0" applyNumberFormat="1" applyFont="1" applyFill="1" applyBorder="1" applyAlignment="1">
      <alignment horizontal="center"/>
    </xf>
    <xf numFmtId="49" fontId="4" fillId="7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43" fontId="4" fillId="7" borderId="1" xfId="0" applyNumberFormat="1" applyFont="1" applyFill="1" applyBorder="1"/>
    <xf numFmtId="43" fontId="14" fillId="7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3" fontId="15" fillId="5" borderId="0" xfId="0" applyNumberFormat="1" applyFont="1" applyFill="1" applyBorder="1" applyAlignment="1">
      <alignment horizontal="right"/>
    </xf>
    <xf numFmtId="43" fontId="4" fillId="0" borderId="0" xfId="0" applyNumberFormat="1" applyFont="1" applyFill="1" applyBorder="1" applyAlignment="1">
      <alignment horizontal="right"/>
    </xf>
    <xf numFmtId="43" fontId="4" fillId="0" borderId="0" xfId="0" applyNumberFormat="1" applyFont="1" applyFill="1" applyBorder="1"/>
    <xf numFmtId="43" fontId="4" fillId="0" borderId="0" xfId="0" applyNumberFormat="1" applyFont="1" applyFill="1" applyAlignment="1">
      <alignment wrapText="1"/>
    </xf>
    <xf numFmtId="43" fontId="4" fillId="0" borderId="0" xfId="0" applyNumberFormat="1" applyFont="1" applyFill="1" applyAlignment="1">
      <alignment horizontal="center" vertical="center"/>
    </xf>
    <xf numFmtId="0" fontId="11" fillId="0" borderId="0" xfId="0" applyFont="1"/>
    <xf numFmtId="15" fontId="14" fillId="0" borderId="1" xfId="0" applyNumberFormat="1" applyFont="1" applyFill="1" applyBorder="1" applyAlignment="1" applyProtection="1">
      <alignment horizontal="center" vertical="top" wrapText="1"/>
    </xf>
    <xf numFmtId="0" fontId="3" fillId="5" borderId="0" xfId="0" applyFont="1" applyFill="1"/>
    <xf numFmtId="15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49" fontId="3" fillId="5" borderId="0" xfId="0" applyNumberFormat="1" applyFont="1" applyFill="1" applyAlignment="1">
      <alignment horizontal="right"/>
    </xf>
    <xf numFmtId="43" fontId="3" fillId="5" borderId="0" xfId="0" applyNumberFormat="1" applyFont="1" applyFill="1" applyAlignment="1">
      <alignment horizontal="right"/>
    </xf>
    <xf numFmtId="49" fontId="4" fillId="0" borderId="1" xfId="3" applyFont="1" applyFill="1" applyBorder="1" applyAlignment="1">
      <alignment horizontal="right"/>
    </xf>
    <xf numFmtId="43" fontId="4" fillId="0" borderId="1" xfId="1" applyNumberFormat="1" applyFont="1" applyFill="1" applyBorder="1"/>
    <xf numFmtId="43" fontId="14" fillId="0" borderId="1" xfId="1" applyNumberFormat="1" applyFont="1" applyFill="1" applyBorder="1"/>
    <xf numFmtId="43" fontId="14" fillId="0" borderId="1" xfId="0" applyNumberFormat="1" applyFont="1" applyFill="1" applyBorder="1"/>
    <xf numFmtId="164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/>
    <xf numFmtId="43" fontId="4" fillId="0" borderId="1" xfId="0" applyNumberFormat="1" applyFont="1" applyFill="1" applyBorder="1" applyAlignme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3" fontId="11" fillId="5" borderId="0" xfId="0" applyNumberFormat="1" applyFont="1" applyFill="1" applyAlignment="1">
      <alignment horizontal="center"/>
    </xf>
    <xf numFmtId="43" fontId="4" fillId="0" borderId="3" xfId="0" applyNumberFormat="1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right"/>
    </xf>
    <xf numFmtId="43" fontId="4" fillId="0" borderId="5" xfId="0" applyNumberFormat="1" applyFont="1" applyFill="1" applyBorder="1" applyAlignment="1">
      <alignment horizontal="center"/>
    </xf>
    <xf numFmtId="43" fontId="11" fillId="6" borderId="0" xfId="0" applyNumberFormat="1" applyFont="1" applyFill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4" fillId="0" borderId="7" xfId="0" applyNumberFormat="1" applyFont="1" applyFill="1" applyBorder="1" applyAlignment="1">
      <alignment horizontal="center"/>
    </xf>
    <xf numFmtId="43" fontId="4" fillId="0" borderId="8" xfId="0" applyNumberFormat="1" applyFont="1" applyFill="1" applyBorder="1" applyAlignment="1">
      <alignment horizontal="center"/>
    </xf>
    <xf numFmtId="43" fontId="4" fillId="0" borderId="9" xfId="0" applyNumberFormat="1" applyFont="1" applyFill="1" applyBorder="1" applyAlignment="1">
      <alignment horizontal="center"/>
    </xf>
    <xf numFmtId="43" fontId="4" fillId="0" borderId="10" xfId="0" applyNumberFormat="1" applyFont="1" applyFill="1" applyBorder="1" applyAlignment="1">
      <alignment horizontal="center"/>
    </xf>
    <xf numFmtId="43" fontId="11" fillId="0" borderId="8" xfId="0" applyNumberFormat="1" applyFont="1" applyFill="1" applyBorder="1" applyAlignment="1">
      <alignment horizontal="center"/>
    </xf>
    <xf numFmtId="0" fontId="0" fillId="0" borderId="0" xfId="0" applyFont="1" applyFill="1"/>
    <xf numFmtId="4" fontId="2" fillId="0" borderId="0" xfId="0" applyNumberFormat="1" applyFont="1" applyFill="1"/>
    <xf numFmtId="43" fontId="11" fillId="8" borderId="1" xfId="0" applyNumberFormat="1" applyFont="1" applyFill="1" applyBorder="1" applyAlignment="1">
      <alignment horizontal="right"/>
    </xf>
    <xf numFmtId="43" fontId="11" fillId="5" borderId="0" xfId="0" applyNumberFormat="1" applyFont="1" applyFill="1" applyBorder="1" applyAlignment="1">
      <alignment horizontal="right"/>
    </xf>
    <xf numFmtId="0" fontId="11" fillId="5" borderId="0" xfId="0" applyFont="1" applyFill="1"/>
    <xf numFmtId="15" fontId="11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49" fontId="11" fillId="5" borderId="0" xfId="0" applyNumberFormat="1" applyFont="1" applyFill="1" applyAlignment="1">
      <alignment horizontal="right"/>
    </xf>
    <xf numFmtId="43" fontId="11" fillId="5" borderId="0" xfId="0" applyNumberFormat="1" applyFont="1" applyFill="1" applyAlignment="1">
      <alignment horizontal="right"/>
    </xf>
    <xf numFmtId="0" fontId="11" fillId="0" borderId="0" xfId="0" applyFont="1" applyFill="1"/>
    <xf numFmtId="15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49" fontId="11" fillId="0" borderId="0" xfId="0" applyNumberFormat="1" applyFont="1" applyFill="1" applyAlignment="1">
      <alignment horizontal="right"/>
    </xf>
    <xf numFmtId="43" fontId="11" fillId="0" borderId="0" xfId="0" applyNumberFormat="1" applyFont="1" applyFill="1" applyAlignment="1">
      <alignment horizontal="right"/>
    </xf>
    <xf numFmtId="49" fontId="0" fillId="0" borderId="0" xfId="0" applyNumberFormat="1" applyFont="1" applyFill="1" applyBorder="1" applyAlignment="1">
      <alignment horizontal="center"/>
    </xf>
    <xf numFmtId="43" fontId="4" fillId="5" borderId="0" xfId="0" applyNumberFormat="1" applyFont="1" applyFill="1" applyBorder="1" applyAlignment="1">
      <alignment horizontal="right"/>
    </xf>
    <xf numFmtId="43" fontId="4" fillId="0" borderId="14" xfId="0" applyNumberFormat="1" applyFont="1" applyFill="1" applyBorder="1"/>
    <xf numFmtId="43" fontId="3" fillId="4" borderId="1" xfId="0" applyNumberFormat="1" applyFont="1" applyFill="1" applyBorder="1" applyAlignment="1">
      <alignment horizontal="right"/>
    </xf>
    <xf numFmtId="43" fontId="3" fillId="0" borderId="1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/>
    <xf numFmtId="164" fontId="16" fillId="0" borderId="1" xfId="0" applyNumberFormat="1" applyFont="1" applyFill="1" applyBorder="1" applyAlignment="1" applyProtection="1">
      <alignment horizontal="center" vertical="top" wrapText="1"/>
    </xf>
    <xf numFmtId="15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4" fontId="10" fillId="0" borderId="0" xfId="0" applyNumberFormat="1" applyFont="1" applyFill="1"/>
    <xf numFmtId="4" fontId="17" fillId="0" borderId="0" xfId="0" applyNumberFormat="1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3" fontId="3" fillId="10" borderId="8" xfId="0" applyNumberFormat="1" applyFont="1" applyFill="1" applyBorder="1" applyAlignment="1">
      <alignment horizontal="center"/>
    </xf>
    <xf numFmtId="0" fontId="4" fillId="7" borderId="0" xfId="0" applyFont="1" applyFill="1" applyBorder="1"/>
    <xf numFmtId="43" fontId="11" fillId="4" borderId="1" xfId="0" applyNumberFormat="1" applyFont="1" applyFill="1" applyBorder="1" applyAlignment="1">
      <alignment horizontal="right"/>
    </xf>
    <xf numFmtId="43" fontId="11" fillId="0" borderId="1" xfId="0" applyNumberFormat="1" applyFont="1" applyFill="1" applyBorder="1" applyAlignment="1">
      <alignment horizontal="right"/>
    </xf>
    <xf numFmtId="0" fontId="11" fillId="0" borderId="1" xfId="0" applyNumberFormat="1" applyFont="1" applyFill="1" applyBorder="1" applyAlignment="1">
      <alignment horizontal="right"/>
    </xf>
    <xf numFmtId="43" fontId="11" fillId="9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right"/>
    </xf>
    <xf numFmtId="43" fontId="11" fillId="9" borderId="0" xfId="0" applyNumberFormat="1" applyFont="1" applyFill="1" applyBorder="1" applyAlignment="1">
      <alignment horizontal="right"/>
    </xf>
    <xf numFmtId="43" fontId="11" fillId="4" borderId="0" xfId="0" applyNumberFormat="1" applyFont="1" applyFill="1" applyBorder="1" applyAlignment="1">
      <alignment horizontal="right"/>
    </xf>
    <xf numFmtId="43" fontId="11" fillId="10" borderId="8" xfId="0" applyNumberFormat="1" applyFont="1" applyFill="1" applyBorder="1" applyAlignment="1">
      <alignment horizontal="center"/>
    </xf>
    <xf numFmtId="43" fontId="4" fillId="0" borderId="15" xfId="0" applyNumberFormat="1" applyFont="1" applyFill="1" applyBorder="1" applyAlignment="1">
      <alignment horizontal="center"/>
    </xf>
    <xf numFmtId="43" fontId="4" fillId="0" borderId="9" xfId="0" applyNumberFormat="1" applyFont="1" applyFill="1" applyBorder="1" applyAlignment="1">
      <alignment horizontal="right"/>
    </xf>
    <xf numFmtId="43" fontId="4" fillId="0" borderId="10" xfId="0" applyNumberFormat="1" applyFont="1" applyFill="1" applyBorder="1" applyAlignment="1">
      <alignment horizontal="right"/>
    </xf>
    <xf numFmtId="43" fontId="4" fillId="0" borderId="8" xfId="0" applyNumberFormat="1" applyFont="1" applyFill="1" applyBorder="1"/>
    <xf numFmtId="43" fontId="15" fillId="0" borderId="1" xfId="0" applyNumberFormat="1" applyFont="1" applyFill="1" applyBorder="1" applyAlignment="1">
      <alignment horizontal="right"/>
    </xf>
    <xf numFmtId="43" fontId="3" fillId="5" borderId="1" xfId="0" applyNumberFormat="1" applyFont="1" applyFill="1" applyBorder="1" applyAlignment="1">
      <alignment horizontal="right"/>
    </xf>
    <xf numFmtId="43" fontId="0" fillId="5" borderId="1" xfId="0" applyNumberFormat="1" applyFont="1" applyFill="1" applyBorder="1" applyAlignment="1">
      <alignment horizontal="right"/>
    </xf>
    <xf numFmtId="49" fontId="3" fillId="6" borderId="0" xfId="0" applyNumberFormat="1" applyFont="1" applyFill="1" applyBorder="1" applyAlignment="1">
      <alignment horizontal="right"/>
    </xf>
    <xf numFmtId="43" fontId="3" fillId="6" borderId="0" xfId="0" applyNumberFormat="1" applyFont="1" applyFill="1" applyBorder="1" applyAlignment="1">
      <alignment horizontal="right"/>
    </xf>
    <xf numFmtId="43" fontId="11" fillId="5" borderId="1" xfId="0" applyNumberFormat="1" applyFont="1" applyFill="1" applyBorder="1" applyAlignment="1">
      <alignment horizontal="right"/>
    </xf>
    <xf numFmtId="0" fontId="4" fillId="5" borderId="1" xfId="0" applyFont="1" applyFill="1" applyBorder="1"/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43" fontId="4" fillId="5" borderId="1" xfId="0" applyNumberFormat="1" applyFont="1" applyFill="1" applyBorder="1" applyAlignment="1">
      <alignment horizontal="right"/>
    </xf>
    <xf numFmtId="43" fontId="4" fillId="5" borderId="1" xfId="0" applyNumberFormat="1" applyFont="1" applyFill="1" applyBorder="1"/>
    <xf numFmtId="0" fontId="4" fillId="5" borderId="1" xfId="0" applyFont="1" applyFill="1" applyBorder="1" applyAlignment="1"/>
    <xf numFmtId="43" fontId="4" fillId="5" borderId="1" xfId="0" applyNumberFormat="1" applyFont="1" applyFill="1" applyBorder="1" applyAlignment="1"/>
    <xf numFmtId="0" fontId="4" fillId="5" borderId="0" xfId="0" applyFont="1" applyFill="1" applyBorder="1"/>
    <xf numFmtId="49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43" fontId="4" fillId="5" borderId="0" xfId="0" applyNumberFormat="1" applyFont="1" applyFill="1" applyBorder="1"/>
    <xf numFmtId="49" fontId="11" fillId="6" borderId="0" xfId="0" applyNumberFormat="1" applyFont="1" applyFill="1" applyBorder="1" applyAlignment="1">
      <alignment horizontal="right"/>
    </xf>
    <xf numFmtId="0" fontId="4" fillId="6" borderId="0" xfId="0" applyFont="1" applyFill="1" applyBorder="1"/>
    <xf numFmtId="49" fontId="4" fillId="6" borderId="0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49" fontId="4" fillId="6" borderId="0" xfId="0" applyNumberFormat="1" applyFont="1" applyFill="1" applyBorder="1" applyAlignment="1">
      <alignment horizontal="right"/>
    </xf>
    <xf numFmtId="0" fontId="4" fillId="6" borderId="0" xfId="0" applyFont="1" applyFill="1" applyBorder="1" applyAlignment="1">
      <alignment horizontal="right"/>
    </xf>
    <xf numFmtId="43" fontId="11" fillId="6" borderId="0" xfId="0" applyNumberFormat="1" applyFont="1" applyFill="1" applyBorder="1" applyAlignment="1">
      <alignment horizontal="right"/>
    </xf>
    <xf numFmtId="43" fontId="15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8" fillId="6" borderId="2" xfId="0" applyFont="1" applyFill="1" applyBorder="1"/>
    <xf numFmtId="164" fontId="16" fillId="6" borderId="1" xfId="0" applyNumberFormat="1" applyFont="1" applyFill="1" applyBorder="1" applyAlignment="1" applyProtection="1">
      <alignment horizontal="center" vertical="top" wrapText="1"/>
    </xf>
    <xf numFmtId="15" fontId="8" fillId="6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horizontal="right"/>
    </xf>
    <xf numFmtId="43" fontId="15" fillId="6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164" fontId="18" fillId="0" borderId="1" xfId="0" applyNumberFormat="1" applyFont="1" applyFill="1" applyBorder="1" applyAlignment="1" applyProtection="1">
      <alignment horizontal="center" vertical="top" wrapText="1"/>
    </xf>
    <xf numFmtId="15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right"/>
    </xf>
    <xf numFmtId="49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/>
    <xf numFmtId="49" fontId="3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43" fontId="3" fillId="5" borderId="1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43" fontId="3" fillId="5" borderId="1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18" fillId="0" borderId="0" xfId="0" applyNumberFormat="1" applyFont="1" applyFill="1" applyBorder="1" applyAlignment="1" applyProtection="1">
      <alignment horizontal="center" vertical="top" wrapText="1"/>
    </xf>
    <xf numFmtId="15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center"/>
    </xf>
    <xf numFmtId="49" fontId="3" fillId="5" borderId="0" xfId="0" applyNumberFormat="1" applyFont="1" applyFill="1" applyBorder="1" applyAlignment="1">
      <alignment horizontal="right"/>
    </xf>
    <xf numFmtId="49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43" fontId="3" fillId="5" borderId="0" xfId="0" applyNumberFormat="1" applyFont="1" applyFill="1" applyBorder="1" applyAlignment="1">
      <alignment horizontal="right"/>
    </xf>
    <xf numFmtId="43" fontId="3" fillId="5" borderId="0" xfId="0" applyNumberFormat="1" applyFont="1" applyFill="1" applyBorder="1"/>
    <xf numFmtId="0" fontId="3" fillId="6" borderId="0" xfId="0" applyFont="1" applyFill="1" applyBorder="1"/>
    <xf numFmtId="0" fontId="3" fillId="6" borderId="0" xfId="0" applyFont="1" applyFill="1" applyBorder="1" applyAlignment="1">
      <alignment horizontal="center"/>
    </xf>
    <xf numFmtId="49" fontId="3" fillId="6" borderId="0" xfId="0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center"/>
    </xf>
    <xf numFmtId="0" fontId="11" fillId="5" borderId="11" xfId="0" applyFont="1" applyFill="1" applyBorder="1"/>
    <xf numFmtId="164" fontId="6" fillId="5" borderId="12" xfId="0" applyNumberFormat="1" applyFont="1" applyFill="1" applyBorder="1" applyAlignment="1" applyProtection="1">
      <alignment horizontal="center" vertical="top" wrapText="1"/>
    </xf>
    <xf numFmtId="15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49" fontId="11" fillId="5" borderId="1" xfId="0" applyNumberFormat="1" applyFont="1" applyFill="1" applyBorder="1" applyAlignment="1">
      <alignment horizontal="right"/>
    </xf>
    <xf numFmtId="0" fontId="11" fillId="5" borderId="1" xfId="0" applyFont="1" applyFill="1" applyBorder="1" applyAlignment="1"/>
    <xf numFmtId="43" fontId="11" fillId="0" borderId="0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</cellXfs>
  <cellStyles count="4">
    <cellStyle name="Estilo 1" xfId="3"/>
    <cellStyle name="Millares" xfId="1" builtinId="3"/>
    <cellStyle name="Normal" xfId="0" builtinId="0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104</xdr:row>
      <xdr:rowOff>134476</xdr:rowOff>
    </xdr:from>
    <xdr:to>
      <xdr:col>46</xdr:col>
      <xdr:colOff>62901</xdr:colOff>
      <xdr:row>111</xdr:row>
      <xdr:rowOff>6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04825" y="16603201"/>
          <a:ext cx="13569351" cy="932330"/>
          <a:chOff x="4133850" y="8096250"/>
          <a:chExt cx="13403024" cy="749301"/>
        </a:xfrm>
      </xdr:grpSpPr>
      <xdr:sp macro="" textlink="">
        <xdr:nvSpPr>
          <xdr:cNvPr id="3" name="8 CuadroText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4133850" y="8096250"/>
            <a:ext cx="3269952" cy="70273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Elaboró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C.P. MARIA TERESA HERNANDEZ LOPEZ</a:t>
            </a:r>
          </a:p>
          <a:p>
            <a:pPr algn="ctr"/>
            <a:r>
              <a:rPr lang="es-MX" sz="10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TESORERA MUNICIPAL</a:t>
            </a:r>
          </a:p>
          <a:p>
            <a:pPr algn="ctr"/>
            <a:endParaRPr lang="es-MX" sz="800" b="1">
              <a:latin typeface="+mn-lt"/>
            </a:endParaRPr>
          </a:p>
        </xdr:txBody>
      </xdr:sp>
      <xdr:sp macro="" textlink="">
        <xdr:nvSpPr>
          <xdr:cNvPr id="4" name="9 CuadroTexto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374717" y="8100484"/>
            <a:ext cx="3101234" cy="71649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Revisó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TEC. EDWIN ULISES PEREZ VILLEGAS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SINDICO MUNICIPAL</a:t>
            </a:r>
          </a:p>
        </xdr:txBody>
      </xdr:sp>
      <xdr:sp macro="" textlink="">
        <xdr:nvSpPr>
          <xdr:cNvPr id="5" name="10 CuadroText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4492812" y="8119535"/>
            <a:ext cx="3044062" cy="7260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Autorizó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LIC. NANCY CORTES VAZQUEZ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PRESIDENTA MUNICIPAL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104</xdr:row>
      <xdr:rowOff>134476</xdr:rowOff>
    </xdr:from>
    <xdr:to>
      <xdr:col>46</xdr:col>
      <xdr:colOff>62901</xdr:colOff>
      <xdr:row>111</xdr:row>
      <xdr:rowOff>6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04825" y="16527001"/>
          <a:ext cx="15817251" cy="932330"/>
          <a:chOff x="4133850" y="8096250"/>
          <a:chExt cx="13403024" cy="749301"/>
        </a:xfrm>
      </xdr:grpSpPr>
      <xdr:sp macro="" textlink="">
        <xdr:nvSpPr>
          <xdr:cNvPr id="3" name="8 CuadroText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4133850" y="8096250"/>
            <a:ext cx="3269952" cy="70273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Elaboró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C.P. MARIA TERESA HERNANDEZ LOPEZ</a:t>
            </a:r>
          </a:p>
          <a:p>
            <a:pPr algn="ctr"/>
            <a:r>
              <a:rPr lang="es-MX" sz="10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TESORERA MUNICIPAL</a:t>
            </a:r>
          </a:p>
          <a:p>
            <a:pPr algn="ctr"/>
            <a:endParaRPr lang="es-MX" sz="800" b="1">
              <a:latin typeface="+mn-lt"/>
            </a:endParaRPr>
          </a:p>
        </xdr:txBody>
      </xdr:sp>
      <xdr:sp macro="" textlink="">
        <xdr:nvSpPr>
          <xdr:cNvPr id="4" name="9 CuadroTexto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374717" y="8100484"/>
            <a:ext cx="3101234" cy="71649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Revisó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TEC. EDWIN ULISES PEREZ VILLEGAS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SINDICO MUNICIPAL</a:t>
            </a:r>
          </a:p>
        </xdr:txBody>
      </xdr:sp>
      <xdr:sp macro="" textlink="">
        <xdr:nvSpPr>
          <xdr:cNvPr id="5" name="10 CuadroText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4492812" y="8119535"/>
            <a:ext cx="3044062" cy="7260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Autorizó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LIC. NANCY CORTES VAZQUEZ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PRESIDENTA MUNICIPAL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105</xdr:row>
      <xdr:rowOff>134476</xdr:rowOff>
    </xdr:from>
    <xdr:to>
      <xdr:col>45</xdr:col>
      <xdr:colOff>62901</xdr:colOff>
      <xdr:row>111</xdr:row>
      <xdr:rowOff>142881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04825" y="16774651"/>
          <a:ext cx="14426601" cy="932330"/>
          <a:chOff x="4133850" y="8096250"/>
          <a:chExt cx="13403024" cy="749301"/>
        </a:xfrm>
      </xdr:grpSpPr>
      <xdr:sp macro="" textlink="">
        <xdr:nvSpPr>
          <xdr:cNvPr id="3" name="8 CuadroText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4133850" y="8096250"/>
            <a:ext cx="3269952" cy="70273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Elaboró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C.P. MARIA TERESA HERNANDEZ LOPEZ</a:t>
            </a:r>
          </a:p>
          <a:p>
            <a:pPr algn="ctr"/>
            <a:r>
              <a:rPr lang="es-MX" sz="10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TESORERA MUNICIPAL</a:t>
            </a:r>
          </a:p>
          <a:p>
            <a:pPr algn="ctr"/>
            <a:endParaRPr lang="es-MX" sz="800" b="1">
              <a:latin typeface="+mn-lt"/>
            </a:endParaRPr>
          </a:p>
        </xdr:txBody>
      </xdr:sp>
      <xdr:sp macro="" textlink="">
        <xdr:nvSpPr>
          <xdr:cNvPr id="4" name="9 CuadroTexto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374717" y="8100484"/>
            <a:ext cx="3101234" cy="71649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Revisó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TEC. EDWIN ULISES PEREZ VILLEGAS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SINDICO MUNICIPAL</a:t>
            </a:r>
          </a:p>
        </xdr:txBody>
      </xdr:sp>
      <xdr:sp macro="" textlink="">
        <xdr:nvSpPr>
          <xdr:cNvPr id="5" name="10 CuadroText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4492812" y="8119535"/>
            <a:ext cx="3044062" cy="7260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Autorizó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LIC. NANCY CORTES VAZQUEZ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PRESIDENTA MUNICIPAL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100</xdr:row>
      <xdr:rowOff>124951</xdr:rowOff>
    </xdr:from>
    <xdr:to>
      <xdr:col>44</xdr:col>
      <xdr:colOff>539151</xdr:colOff>
      <xdr:row>106</xdr:row>
      <xdr:rowOff>142875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47650" y="15888826"/>
          <a:ext cx="14658975" cy="932324"/>
          <a:chOff x="4133850" y="8096250"/>
          <a:chExt cx="13403024" cy="749301"/>
        </a:xfrm>
      </xdr:grpSpPr>
      <xdr:sp macro="" textlink="">
        <xdr:nvSpPr>
          <xdr:cNvPr id="3" name="8 CuadroText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4133850" y="8096250"/>
            <a:ext cx="3269952" cy="70273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Elaboró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C.P. MARIA TERESA HERNANDEZ LOPEZ</a:t>
            </a:r>
          </a:p>
          <a:p>
            <a:pPr algn="ctr"/>
            <a:r>
              <a:rPr lang="es-MX" sz="10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TESORERA MUNICIPAL</a:t>
            </a:r>
          </a:p>
          <a:p>
            <a:pPr algn="ctr"/>
            <a:endParaRPr lang="es-MX" sz="800" b="1">
              <a:latin typeface="+mn-lt"/>
            </a:endParaRPr>
          </a:p>
        </xdr:txBody>
      </xdr:sp>
      <xdr:sp macro="" textlink="">
        <xdr:nvSpPr>
          <xdr:cNvPr id="4" name="9 CuadroTexto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374717" y="8100484"/>
            <a:ext cx="3101234" cy="71649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Revisó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TEC. EDWIN ULISES PEREZ VILLEGAS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SINDICO MUNICIPAL</a:t>
            </a:r>
          </a:p>
        </xdr:txBody>
      </xdr:sp>
      <xdr:sp macro="" textlink="">
        <xdr:nvSpPr>
          <xdr:cNvPr id="5" name="10 CuadroText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4492812" y="8119535"/>
            <a:ext cx="3044062" cy="7260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Autorizó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LIC. NANCY CORTES VAZQUEZ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PRESIDENTA MUNICIPAL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106</xdr:row>
      <xdr:rowOff>134476</xdr:rowOff>
    </xdr:from>
    <xdr:to>
      <xdr:col>45</xdr:col>
      <xdr:colOff>62901</xdr:colOff>
      <xdr:row>113</xdr:row>
      <xdr:rowOff>6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04825" y="16850851"/>
          <a:ext cx="12045351" cy="932330"/>
          <a:chOff x="4133850" y="8096250"/>
          <a:chExt cx="13403024" cy="749301"/>
        </a:xfrm>
      </xdr:grpSpPr>
      <xdr:sp macro="" textlink="">
        <xdr:nvSpPr>
          <xdr:cNvPr id="3" name="8 CuadroText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4133850" y="8096250"/>
            <a:ext cx="3269952" cy="70273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Elaboró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C.P. MARIA TERESA HERNANDEZ LOPEZ</a:t>
            </a:r>
          </a:p>
          <a:p>
            <a:pPr algn="ctr"/>
            <a:r>
              <a:rPr lang="es-MX" sz="10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TESORERA MUNICIPAL</a:t>
            </a:r>
          </a:p>
          <a:p>
            <a:pPr algn="ctr"/>
            <a:endParaRPr lang="es-MX" sz="800" b="1">
              <a:latin typeface="+mn-lt"/>
            </a:endParaRPr>
          </a:p>
        </xdr:txBody>
      </xdr:sp>
      <xdr:sp macro="" textlink="">
        <xdr:nvSpPr>
          <xdr:cNvPr id="4" name="9 CuadroTexto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374717" y="8100484"/>
            <a:ext cx="3101234" cy="71649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Revisó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TEC. EDWIN ULISES PEREZ VILLEGAS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SINDICO MUNICIPAL</a:t>
            </a:r>
          </a:p>
        </xdr:txBody>
      </xdr:sp>
      <xdr:sp macro="" textlink="">
        <xdr:nvSpPr>
          <xdr:cNvPr id="5" name="10 CuadroText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4492812" y="8119535"/>
            <a:ext cx="3044062" cy="7260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Autorizó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LIC. NANCY CORTES VAZQUEZ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PRESIDENTA MUNICIPAL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143</xdr:row>
      <xdr:rowOff>134476</xdr:rowOff>
    </xdr:from>
    <xdr:to>
      <xdr:col>45</xdr:col>
      <xdr:colOff>62901</xdr:colOff>
      <xdr:row>150</xdr:row>
      <xdr:rowOff>6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04825" y="22422976"/>
          <a:ext cx="13426476" cy="932330"/>
          <a:chOff x="4133850" y="8096250"/>
          <a:chExt cx="13403024" cy="749301"/>
        </a:xfrm>
      </xdr:grpSpPr>
      <xdr:sp macro="" textlink="">
        <xdr:nvSpPr>
          <xdr:cNvPr id="3" name="8 CuadroText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4133850" y="8096250"/>
            <a:ext cx="3269952" cy="70273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Elaboró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C.P. MARIA TERESA HERNANDEZ LOPEZ</a:t>
            </a:r>
          </a:p>
          <a:p>
            <a:pPr algn="ctr"/>
            <a:r>
              <a:rPr lang="es-MX" sz="10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TESORERA MUNICIPAL</a:t>
            </a:r>
          </a:p>
          <a:p>
            <a:pPr algn="ctr"/>
            <a:endParaRPr lang="es-MX" sz="800" b="1">
              <a:latin typeface="+mn-lt"/>
            </a:endParaRPr>
          </a:p>
        </xdr:txBody>
      </xdr:sp>
      <xdr:sp macro="" textlink="">
        <xdr:nvSpPr>
          <xdr:cNvPr id="4" name="9 CuadroTexto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374717" y="8100484"/>
            <a:ext cx="3101234" cy="71649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Revisó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TEC. EDWIN ULISES PEREZ VILLEGAS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SINDICO MUNICIPAL</a:t>
            </a:r>
          </a:p>
        </xdr:txBody>
      </xdr:sp>
      <xdr:sp macro="" textlink="">
        <xdr:nvSpPr>
          <xdr:cNvPr id="5" name="10 CuadroText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4492812" y="8119535"/>
            <a:ext cx="3044062" cy="7260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Autorizó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LIC. NANCY CORTES VAZQUEZ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PRESIDENTA MUNICIPAL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141</xdr:row>
      <xdr:rowOff>134476</xdr:rowOff>
    </xdr:from>
    <xdr:to>
      <xdr:col>45</xdr:col>
      <xdr:colOff>62901</xdr:colOff>
      <xdr:row>148</xdr:row>
      <xdr:rowOff>6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04825" y="22070551"/>
          <a:ext cx="12978801" cy="932330"/>
          <a:chOff x="4133850" y="8096250"/>
          <a:chExt cx="13403024" cy="749301"/>
        </a:xfrm>
      </xdr:grpSpPr>
      <xdr:sp macro="" textlink="">
        <xdr:nvSpPr>
          <xdr:cNvPr id="3" name="8 CuadroText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4133850" y="8096250"/>
            <a:ext cx="3269952" cy="70273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Elaboró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C.P. MARIA TERESA HERNANDEZ LOPEZ</a:t>
            </a:r>
          </a:p>
          <a:p>
            <a:pPr algn="ctr"/>
            <a:r>
              <a:rPr lang="es-MX" sz="10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TESORERA MUNICIPAL</a:t>
            </a:r>
          </a:p>
          <a:p>
            <a:pPr algn="ctr"/>
            <a:endParaRPr lang="es-MX" sz="800" b="1">
              <a:latin typeface="+mn-lt"/>
            </a:endParaRPr>
          </a:p>
        </xdr:txBody>
      </xdr:sp>
      <xdr:sp macro="" textlink="">
        <xdr:nvSpPr>
          <xdr:cNvPr id="4" name="9 CuadroTexto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374717" y="8100484"/>
            <a:ext cx="3101234" cy="71649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Revisó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TEC. EDWIN ULISES PEREZ VILLEGAS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SINDICO MUNICIPAL</a:t>
            </a:r>
          </a:p>
        </xdr:txBody>
      </xdr:sp>
      <xdr:sp macro="" textlink="">
        <xdr:nvSpPr>
          <xdr:cNvPr id="5" name="10 CuadroText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4492812" y="8119535"/>
            <a:ext cx="3044062" cy="7260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Autorizó</a:t>
            </a: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endParaRPr lang="es-MX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 algn="ctr"/>
            <a:r>
              <a:rPr lang="es-MX" sz="1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LIC. NANCY CORTES VAZQUEZ</a:t>
            </a:r>
          </a:p>
          <a:p>
            <a:pPr algn="ctr"/>
            <a:r>
              <a:rPr lang="es-MX" sz="10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PRESIDENTA MUNICIPAL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32"/>
  <sheetViews>
    <sheetView workbookViewId="0">
      <selection sqref="A1:XFD1048576"/>
    </sheetView>
  </sheetViews>
  <sheetFormatPr baseColWidth="10" defaultColWidth="11.42578125" defaultRowHeight="12" x14ac:dyDescent="0.2"/>
  <cols>
    <col min="1" max="1" width="2.85546875" style="1" bestFit="1" customWidth="1"/>
    <col min="2" max="2" width="4.7109375" style="1" customWidth="1"/>
    <col min="3" max="3" width="15.28515625" style="1" hidden="1" customWidth="1"/>
    <col min="4" max="4" width="20.7109375" style="1" hidden="1" customWidth="1"/>
    <col min="5" max="5" width="11.140625" style="1" customWidth="1"/>
    <col min="6" max="6" width="15.42578125" style="1" customWidth="1"/>
    <col min="7" max="7" width="14.5703125" style="1" customWidth="1"/>
    <col min="8" max="8" width="15.42578125" style="1" hidden="1" customWidth="1"/>
    <col min="9" max="9" width="12.28515625" style="4" hidden="1" customWidth="1"/>
    <col min="10" max="10" width="11.140625" style="4" hidden="1" customWidth="1"/>
    <col min="11" max="11" width="10.5703125" style="4" hidden="1" customWidth="1"/>
    <col min="12" max="12" width="27.5703125" style="1" hidden="1" customWidth="1"/>
    <col min="13" max="13" width="7.7109375" style="4" hidden="1" customWidth="1"/>
    <col min="14" max="14" width="10.5703125" style="5" hidden="1" customWidth="1"/>
    <col min="15" max="15" width="19.140625" style="1" hidden="1" customWidth="1"/>
    <col min="16" max="16" width="12.85546875" style="4" hidden="1" customWidth="1"/>
    <col min="17" max="17" width="7.140625" style="4" hidden="1" customWidth="1"/>
    <col min="18" max="20" width="12" style="1" hidden="1" customWidth="1"/>
    <col min="21" max="21" width="6" style="1" hidden="1" customWidth="1"/>
    <col min="22" max="22" width="7.42578125" style="6" hidden="1" customWidth="1"/>
    <col min="23" max="23" width="8.7109375" style="1" hidden="1" customWidth="1"/>
    <col min="24" max="24" width="9.85546875" style="1" hidden="1" customWidth="1"/>
    <col min="25" max="25" width="13.42578125" style="7" bestFit="1" customWidth="1"/>
    <col min="26" max="26" width="11.7109375" style="8" customWidth="1"/>
    <col min="27" max="27" width="13.42578125" style="8" bestFit="1" customWidth="1"/>
    <col min="28" max="28" width="12.28515625" style="8" bestFit="1" customWidth="1"/>
    <col min="29" max="29" width="12.5703125" style="8" bestFit="1" customWidth="1"/>
    <col min="30" max="30" width="13.42578125" style="8" bestFit="1" customWidth="1"/>
    <col min="31" max="31" width="10.7109375" style="8" customWidth="1"/>
    <col min="32" max="32" width="12.42578125" style="8" hidden="1" customWidth="1"/>
    <col min="33" max="33" width="9.7109375" style="8" hidden="1" customWidth="1"/>
    <col min="34" max="34" width="11.140625" style="8" hidden="1" customWidth="1"/>
    <col min="35" max="35" width="10.42578125" style="8" hidden="1" customWidth="1"/>
    <col min="36" max="36" width="13.5703125" style="8" customWidth="1"/>
    <col min="37" max="38" width="12.42578125" style="8" customWidth="1"/>
    <col min="39" max="39" width="10.42578125" style="8" hidden="1" customWidth="1"/>
    <col min="40" max="41" width="10.85546875" style="8" hidden="1" customWidth="1"/>
    <col min="42" max="42" width="11.85546875" style="8" hidden="1" customWidth="1"/>
    <col min="43" max="43" width="13" style="8" hidden="1" customWidth="1"/>
    <col min="44" max="44" width="11.28515625" style="8" customWidth="1"/>
    <col min="45" max="45" width="13.140625" style="8" bestFit="1" customWidth="1"/>
    <col min="46" max="47" width="11" style="8" bestFit="1" customWidth="1"/>
    <col min="48" max="48" width="11.42578125" style="9" customWidth="1"/>
    <col min="49" max="49" width="12.28515625" style="1" bestFit="1" customWidth="1"/>
    <col min="50" max="50" width="11.42578125" style="1" customWidth="1"/>
    <col min="51" max="16384" width="11.42578125" style="1"/>
  </cols>
  <sheetData>
    <row r="2" spans="1:106" x14ac:dyDescent="0.2">
      <c r="B2" s="2" t="s">
        <v>0</v>
      </c>
    </row>
    <row r="3" spans="1:106" x14ac:dyDescent="0.2">
      <c r="B3" s="2" t="s">
        <v>1</v>
      </c>
    </row>
    <row r="4" spans="1:106" x14ac:dyDescent="0.2">
      <c r="B4" s="2" t="s">
        <v>571</v>
      </c>
    </row>
    <row r="5" spans="1:106" x14ac:dyDescent="0.2">
      <c r="B5" s="2" t="s">
        <v>3</v>
      </c>
    </row>
    <row r="6" spans="1:106" ht="16.5" customHeight="1" x14ac:dyDescent="0.2"/>
    <row r="7" spans="1:106" ht="5.25" customHeight="1" x14ac:dyDescent="0.2">
      <c r="B7" s="19"/>
      <c r="C7" s="19"/>
      <c r="D7" s="19"/>
      <c r="E7" s="19"/>
      <c r="F7" s="19"/>
      <c r="G7" s="19"/>
      <c r="H7" s="19"/>
      <c r="I7" s="21"/>
      <c r="J7" s="21"/>
      <c r="K7" s="21"/>
      <c r="L7" s="19"/>
      <c r="M7" s="21"/>
      <c r="N7" s="22"/>
      <c r="O7" s="19"/>
      <c r="P7" s="21"/>
      <c r="Q7" s="21"/>
      <c r="R7" s="19"/>
      <c r="S7" s="19"/>
      <c r="T7" s="19"/>
      <c r="U7" s="19"/>
      <c r="V7" s="23"/>
      <c r="W7" s="19"/>
      <c r="X7" s="19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5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</row>
    <row r="8" spans="1:106" ht="5.25" customHeight="1" x14ac:dyDescent="0.2">
      <c r="B8" s="26"/>
      <c r="C8" s="26"/>
      <c r="D8" s="26"/>
      <c r="E8" s="26"/>
      <c r="F8" s="26"/>
      <c r="G8" s="26"/>
      <c r="H8" s="26"/>
      <c r="I8" s="28"/>
      <c r="J8" s="28"/>
      <c r="K8" s="28"/>
      <c r="L8" s="26"/>
      <c r="M8" s="28"/>
      <c r="N8" s="29"/>
      <c r="O8" s="26"/>
      <c r="P8" s="28"/>
      <c r="Q8" s="28"/>
      <c r="R8" s="26"/>
      <c r="S8" s="26"/>
      <c r="T8" s="26"/>
      <c r="U8" s="26"/>
      <c r="V8" s="30"/>
      <c r="W8" s="26"/>
      <c r="X8" s="26"/>
      <c r="AV8" s="31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</row>
    <row r="9" spans="1:106" ht="5.25" customHeight="1" x14ac:dyDescent="0.2">
      <c r="B9" s="32"/>
      <c r="C9" s="32"/>
      <c r="D9" s="32"/>
      <c r="E9" s="32"/>
      <c r="F9" s="32"/>
      <c r="G9" s="32"/>
      <c r="H9" s="32"/>
      <c r="I9" s="34"/>
      <c r="J9" s="34"/>
      <c r="K9" s="34"/>
      <c r="L9" s="32"/>
      <c r="M9" s="34"/>
      <c r="N9" s="35"/>
      <c r="O9" s="32"/>
      <c r="P9" s="34"/>
      <c r="Q9" s="34"/>
      <c r="R9" s="32"/>
      <c r="S9" s="32"/>
      <c r="T9" s="32"/>
      <c r="U9" s="32"/>
      <c r="V9" s="36"/>
      <c r="W9" s="32"/>
      <c r="X9" s="3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8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</row>
    <row r="10" spans="1:106" ht="19.5" customHeight="1" x14ac:dyDescent="0.2"/>
    <row r="11" spans="1:106" ht="54.75" customHeight="1" x14ac:dyDescent="0.2">
      <c r="B11" s="39" t="s">
        <v>4</v>
      </c>
      <c r="C11" s="39" t="s">
        <v>5</v>
      </c>
      <c r="D11" s="39" t="s">
        <v>6</v>
      </c>
      <c r="E11" s="39" t="s">
        <v>7</v>
      </c>
      <c r="F11" s="39" t="s">
        <v>8</v>
      </c>
      <c r="G11" s="39" t="s">
        <v>9</v>
      </c>
      <c r="H11" s="39" t="s">
        <v>10</v>
      </c>
      <c r="I11" s="39" t="s">
        <v>11</v>
      </c>
      <c r="J11" s="39" t="s">
        <v>12</v>
      </c>
      <c r="K11" s="39" t="s">
        <v>13</v>
      </c>
      <c r="L11" s="39" t="s">
        <v>14</v>
      </c>
      <c r="M11" s="39" t="s">
        <v>15</v>
      </c>
      <c r="N11" s="41" t="s">
        <v>16</v>
      </c>
      <c r="O11" s="39" t="s">
        <v>17</v>
      </c>
      <c r="P11" s="39" t="s">
        <v>18</v>
      </c>
      <c r="Q11" s="39" t="s">
        <v>19</v>
      </c>
      <c r="R11" s="39" t="s">
        <v>20</v>
      </c>
      <c r="S11" s="39" t="s">
        <v>21</v>
      </c>
      <c r="T11" s="39" t="s">
        <v>22</v>
      </c>
      <c r="U11" s="39" t="s">
        <v>23</v>
      </c>
      <c r="V11" s="42" t="s">
        <v>24</v>
      </c>
      <c r="W11" s="39" t="s">
        <v>25</v>
      </c>
      <c r="X11" s="39" t="s">
        <v>26</v>
      </c>
      <c r="Y11" s="43" t="s">
        <v>27</v>
      </c>
      <c r="Z11" s="44" t="s">
        <v>28</v>
      </c>
      <c r="AA11" s="44" t="s">
        <v>29</v>
      </c>
      <c r="AB11" s="44" t="s">
        <v>30</v>
      </c>
      <c r="AC11" s="44" t="s">
        <v>31</v>
      </c>
      <c r="AD11" s="44" t="s">
        <v>32</v>
      </c>
      <c r="AE11" s="44" t="s">
        <v>33</v>
      </c>
      <c r="AF11" s="44" t="s">
        <v>572</v>
      </c>
      <c r="AG11" s="44" t="s">
        <v>34</v>
      </c>
      <c r="AH11" s="44" t="s">
        <v>35</v>
      </c>
      <c r="AI11" s="44" t="s">
        <v>36</v>
      </c>
      <c r="AJ11" s="44" t="s">
        <v>37</v>
      </c>
      <c r="AK11" s="44" t="s">
        <v>38</v>
      </c>
      <c r="AL11" s="44" t="s">
        <v>38</v>
      </c>
      <c r="AM11" s="44" t="s">
        <v>39</v>
      </c>
      <c r="AN11" s="44" t="s">
        <v>40</v>
      </c>
      <c r="AO11" s="44" t="s">
        <v>41</v>
      </c>
      <c r="AP11" s="44" t="s">
        <v>42</v>
      </c>
      <c r="AQ11" s="44" t="s">
        <v>43</v>
      </c>
      <c r="AR11" s="44" t="s">
        <v>44</v>
      </c>
      <c r="AS11" s="44" t="s">
        <v>45</v>
      </c>
      <c r="AT11" s="44" t="s">
        <v>36</v>
      </c>
      <c r="AU11" s="44" t="s">
        <v>46</v>
      </c>
    </row>
    <row r="12" spans="1:106" s="26" customFormat="1" x14ac:dyDescent="0.2">
      <c r="A12" s="26">
        <v>1</v>
      </c>
      <c r="B12" s="91">
        <v>1</v>
      </c>
      <c r="C12" s="92" t="s">
        <v>47</v>
      </c>
      <c r="D12" s="92" t="s">
        <v>48</v>
      </c>
      <c r="E12" s="92" t="s">
        <v>49</v>
      </c>
      <c r="F12" s="92" t="s">
        <v>50</v>
      </c>
      <c r="G12" s="93" t="s">
        <v>51</v>
      </c>
      <c r="H12" s="94">
        <v>44439</v>
      </c>
      <c r="I12" s="91" t="s">
        <v>52</v>
      </c>
      <c r="J12" s="96" t="s">
        <v>53</v>
      </c>
      <c r="K12" s="91">
        <v>111</v>
      </c>
      <c r="L12" s="92" t="s">
        <v>54</v>
      </c>
      <c r="M12" s="91" t="s">
        <v>55</v>
      </c>
      <c r="N12" s="97" t="s">
        <v>56</v>
      </c>
      <c r="O12" s="92" t="s">
        <v>57</v>
      </c>
      <c r="P12" s="96" t="s">
        <v>58</v>
      </c>
      <c r="Q12" s="91" t="s">
        <v>59</v>
      </c>
      <c r="R12" s="92">
        <v>202219</v>
      </c>
      <c r="S12" s="92">
        <v>202219</v>
      </c>
      <c r="T12" s="92">
        <v>202219</v>
      </c>
      <c r="U12" s="91" t="s">
        <v>60</v>
      </c>
      <c r="V12" s="130"/>
      <c r="W12" s="130" t="s">
        <v>61</v>
      </c>
      <c r="X12" s="92" t="s">
        <v>62</v>
      </c>
      <c r="Y12" s="99">
        <f t="shared" ref="Y12:Y42" si="0">SUM(AB12:AL12)</f>
        <v>20357.29</v>
      </c>
      <c r="Z12" s="99">
        <f t="shared" ref="Z12:Z75" si="1">SUM(AR12:AU12)</f>
        <v>3789.29</v>
      </c>
      <c r="AA12" s="100">
        <f t="shared" ref="AA12:AA75" si="2">SUM(Y12-Z12)</f>
        <v>16568</v>
      </c>
      <c r="AB12" s="100">
        <v>0</v>
      </c>
      <c r="AC12" s="100">
        <v>20357.29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0</v>
      </c>
      <c r="AS12" s="100">
        <v>3789.29</v>
      </c>
      <c r="AT12" s="100">
        <v>0</v>
      </c>
      <c r="AU12" s="100">
        <v>0</v>
      </c>
      <c r="AV12" s="55"/>
    </row>
    <row r="13" spans="1:106" s="26" customFormat="1" x14ac:dyDescent="0.2">
      <c r="A13" s="26">
        <v>2</v>
      </c>
      <c r="B13" s="91">
        <v>2</v>
      </c>
      <c r="C13" s="92" t="s">
        <v>63</v>
      </c>
      <c r="D13" s="92" t="s">
        <v>64</v>
      </c>
      <c r="E13" s="92" t="s">
        <v>65</v>
      </c>
      <c r="F13" s="92" t="s">
        <v>66</v>
      </c>
      <c r="G13" s="93" t="s">
        <v>67</v>
      </c>
      <c r="H13" s="94">
        <v>44439</v>
      </c>
      <c r="I13" s="91" t="s">
        <v>52</v>
      </c>
      <c r="J13" s="96" t="s">
        <v>53</v>
      </c>
      <c r="K13" s="91">
        <v>111</v>
      </c>
      <c r="L13" s="92" t="s">
        <v>68</v>
      </c>
      <c r="M13" s="91" t="s">
        <v>55</v>
      </c>
      <c r="N13" s="97" t="s">
        <v>69</v>
      </c>
      <c r="O13" s="92" t="s">
        <v>70</v>
      </c>
      <c r="P13" s="96" t="s">
        <v>58</v>
      </c>
      <c r="Q13" s="91" t="s">
        <v>59</v>
      </c>
      <c r="R13" s="92">
        <v>202219</v>
      </c>
      <c r="S13" s="92">
        <v>202219</v>
      </c>
      <c r="T13" s="92">
        <v>202219</v>
      </c>
      <c r="U13" s="91" t="s">
        <v>60</v>
      </c>
      <c r="V13" s="97"/>
      <c r="W13" s="130" t="s">
        <v>71</v>
      </c>
      <c r="X13" s="92" t="s">
        <v>62</v>
      </c>
      <c r="Y13" s="99">
        <f t="shared" si="0"/>
        <v>13989.62</v>
      </c>
      <c r="Z13" s="99">
        <f t="shared" si="1"/>
        <v>2291.62</v>
      </c>
      <c r="AA13" s="100">
        <f t="shared" si="2"/>
        <v>11698</v>
      </c>
      <c r="AB13" s="100">
        <v>13989.62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0</v>
      </c>
      <c r="AS13" s="100">
        <v>2291.62</v>
      </c>
      <c r="AT13" s="100">
        <v>0</v>
      </c>
      <c r="AU13" s="100">
        <v>0</v>
      </c>
      <c r="AV13" s="55"/>
    </row>
    <row r="14" spans="1:106" s="26" customFormat="1" x14ac:dyDescent="0.2">
      <c r="A14" s="26">
        <v>3</v>
      </c>
      <c r="B14" s="91">
        <v>3</v>
      </c>
      <c r="C14" s="92" t="s">
        <v>72</v>
      </c>
      <c r="D14" s="92" t="s">
        <v>73</v>
      </c>
      <c r="E14" s="92" t="s">
        <v>74</v>
      </c>
      <c r="F14" s="92" t="s">
        <v>74</v>
      </c>
      <c r="G14" s="93" t="s">
        <v>75</v>
      </c>
      <c r="H14" s="94">
        <v>44439</v>
      </c>
      <c r="I14" s="91" t="s">
        <v>52</v>
      </c>
      <c r="J14" s="96" t="s">
        <v>53</v>
      </c>
      <c r="K14" s="91">
        <v>111</v>
      </c>
      <c r="L14" s="92" t="s">
        <v>76</v>
      </c>
      <c r="M14" s="91" t="s">
        <v>55</v>
      </c>
      <c r="N14" s="97" t="s">
        <v>77</v>
      </c>
      <c r="O14" s="92" t="s">
        <v>78</v>
      </c>
      <c r="P14" s="96" t="s">
        <v>58</v>
      </c>
      <c r="Q14" s="91" t="s">
        <v>59</v>
      </c>
      <c r="R14" s="92">
        <v>202219</v>
      </c>
      <c r="S14" s="92">
        <v>202219</v>
      </c>
      <c r="T14" s="92">
        <v>202219</v>
      </c>
      <c r="U14" s="91" t="s">
        <v>60</v>
      </c>
      <c r="V14" s="97"/>
      <c r="W14" s="130" t="s">
        <v>79</v>
      </c>
      <c r="X14" s="92" t="s">
        <v>62</v>
      </c>
      <c r="Y14" s="99">
        <f t="shared" si="0"/>
        <v>9329.73</v>
      </c>
      <c r="Z14" s="99">
        <f t="shared" si="1"/>
        <v>1281.73</v>
      </c>
      <c r="AA14" s="100">
        <f t="shared" si="2"/>
        <v>8048</v>
      </c>
      <c r="AB14" s="100">
        <v>9329.73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0</v>
      </c>
      <c r="AS14" s="100">
        <v>1281.73</v>
      </c>
      <c r="AT14" s="100">
        <v>0</v>
      </c>
      <c r="AU14" s="100">
        <v>0</v>
      </c>
      <c r="AV14" s="55"/>
    </row>
    <row r="15" spans="1:106" s="26" customFormat="1" x14ac:dyDescent="0.2">
      <c r="A15" s="26">
        <v>4</v>
      </c>
      <c r="B15" s="91">
        <v>4</v>
      </c>
      <c r="C15" s="92" t="s">
        <v>80</v>
      </c>
      <c r="D15" s="92" t="s">
        <v>81</v>
      </c>
      <c r="E15" s="92" t="s">
        <v>65</v>
      </c>
      <c r="F15" s="92" t="s">
        <v>65</v>
      </c>
      <c r="G15" s="93" t="s">
        <v>82</v>
      </c>
      <c r="H15" s="94">
        <v>44439</v>
      </c>
      <c r="I15" s="91" t="s">
        <v>52</v>
      </c>
      <c r="J15" s="96" t="s">
        <v>53</v>
      </c>
      <c r="K15" s="91">
        <v>111</v>
      </c>
      <c r="L15" s="92" t="s">
        <v>83</v>
      </c>
      <c r="M15" s="91" t="s">
        <v>55</v>
      </c>
      <c r="N15" s="97" t="s">
        <v>77</v>
      </c>
      <c r="O15" s="92" t="s">
        <v>78</v>
      </c>
      <c r="P15" s="96" t="s">
        <v>58</v>
      </c>
      <c r="Q15" s="91" t="s">
        <v>59</v>
      </c>
      <c r="R15" s="92">
        <v>202219</v>
      </c>
      <c r="S15" s="92">
        <v>202219</v>
      </c>
      <c r="T15" s="92">
        <v>202219</v>
      </c>
      <c r="U15" s="91" t="s">
        <v>60</v>
      </c>
      <c r="V15" s="97"/>
      <c r="W15" s="130" t="s">
        <v>84</v>
      </c>
      <c r="X15" s="92" t="s">
        <v>62</v>
      </c>
      <c r="Y15" s="99">
        <f t="shared" si="0"/>
        <v>9329.73</v>
      </c>
      <c r="Z15" s="99">
        <f t="shared" si="1"/>
        <v>1281.73</v>
      </c>
      <c r="AA15" s="100">
        <f t="shared" si="2"/>
        <v>8048</v>
      </c>
      <c r="AB15" s="100">
        <v>9329.73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1281.73</v>
      </c>
      <c r="AT15" s="100">
        <v>0</v>
      </c>
      <c r="AU15" s="100">
        <v>0</v>
      </c>
      <c r="AV15" s="55"/>
    </row>
    <row r="16" spans="1:106" s="26" customFormat="1" x14ac:dyDescent="0.2">
      <c r="A16" s="26">
        <v>5</v>
      </c>
      <c r="B16" s="91">
        <v>5</v>
      </c>
      <c r="C16" s="92" t="s">
        <v>85</v>
      </c>
      <c r="D16" s="92" t="s">
        <v>86</v>
      </c>
      <c r="E16" s="92" t="s">
        <v>74</v>
      </c>
      <c r="F16" s="92" t="s">
        <v>87</v>
      </c>
      <c r="G16" s="93" t="s">
        <v>88</v>
      </c>
      <c r="H16" s="94">
        <v>44439</v>
      </c>
      <c r="I16" s="91" t="s">
        <v>52</v>
      </c>
      <c r="J16" s="96" t="s">
        <v>53</v>
      </c>
      <c r="K16" s="91">
        <v>111</v>
      </c>
      <c r="L16" s="92" t="s">
        <v>89</v>
      </c>
      <c r="M16" s="91" t="s">
        <v>55</v>
      </c>
      <c r="N16" s="97" t="s">
        <v>77</v>
      </c>
      <c r="O16" s="92" t="s">
        <v>78</v>
      </c>
      <c r="P16" s="96" t="s">
        <v>58</v>
      </c>
      <c r="Q16" s="91" t="s">
        <v>59</v>
      </c>
      <c r="R16" s="92">
        <v>202219</v>
      </c>
      <c r="S16" s="92">
        <v>202219</v>
      </c>
      <c r="T16" s="92">
        <v>202219</v>
      </c>
      <c r="U16" s="91" t="s">
        <v>60</v>
      </c>
      <c r="V16" s="97"/>
      <c r="W16" s="130" t="s">
        <v>90</v>
      </c>
      <c r="X16" s="92" t="s">
        <v>62</v>
      </c>
      <c r="Y16" s="99">
        <f t="shared" si="0"/>
        <v>9329.73</v>
      </c>
      <c r="Z16" s="99">
        <f t="shared" si="1"/>
        <v>1281.73</v>
      </c>
      <c r="AA16" s="100">
        <f t="shared" si="2"/>
        <v>8048</v>
      </c>
      <c r="AB16" s="100">
        <v>9329.73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1281.73</v>
      </c>
      <c r="AT16" s="100">
        <v>0</v>
      </c>
      <c r="AU16" s="100">
        <v>0</v>
      </c>
      <c r="AV16" s="55"/>
    </row>
    <row r="17" spans="1:52" s="26" customFormat="1" x14ac:dyDescent="0.2">
      <c r="A17" s="26">
        <v>6</v>
      </c>
      <c r="B17" s="91">
        <v>6</v>
      </c>
      <c r="C17" s="92" t="s">
        <v>91</v>
      </c>
      <c r="D17" s="92" t="s">
        <v>92</v>
      </c>
      <c r="E17" s="92" t="s">
        <v>74</v>
      </c>
      <c r="F17" s="92" t="s">
        <v>65</v>
      </c>
      <c r="G17" s="93" t="s">
        <v>93</v>
      </c>
      <c r="H17" s="94">
        <v>44439</v>
      </c>
      <c r="I17" s="91" t="s">
        <v>52</v>
      </c>
      <c r="J17" s="96" t="s">
        <v>53</v>
      </c>
      <c r="K17" s="91">
        <v>111</v>
      </c>
      <c r="L17" s="92" t="s">
        <v>94</v>
      </c>
      <c r="M17" s="91" t="s">
        <v>55</v>
      </c>
      <c r="N17" s="97" t="s">
        <v>77</v>
      </c>
      <c r="O17" s="92" t="s">
        <v>78</v>
      </c>
      <c r="P17" s="96" t="s">
        <v>58</v>
      </c>
      <c r="Q17" s="91" t="s">
        <v>59</v>
      </c>
      <c r="R17" s="92">
        <v>202219</v>
      </c>
      <c r="S17" s="92">
        <v>202219</v>
      </c>
      <c r="T17" s="92">
        <v>202219</v>
      </c>
      <c r="U17" s="91" t="s">
        <v>60</v>
      </c>
      <c r="V17" s="97"/>
      <c r="W17" s="130" t="s">
        <v>95</v>
      </c>
      <c r="X17" s="92" t="s">
        <v>62</v>
      </c>
      <c r="Y17" s="99">
        <f t="shared" si="0"/>
        <v>9329.73</v>
      </c>
      <c r="Z17" s="99">
        <f t="shared" si="1"/>
        <v>1281.73</v>
      </c>
      <c r="AA17" s="100">
        <f t="shared" si="2"/>
        <v>8048</v>
      </c>
      <c r="AB17" s="100">
        <v>9329.73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0</v>
      </c>
      <c r="AS17" s="100">
        <v>1281.73</v>
      </c>
      <c r="AT17" s="100">
        <v>0</v>
      </c>
      <c r="AU17" s="100">
        <v>0</v>
      </c>
      <c r="AV17" s="55"/>
    </row>
    <row r="18" spans="1:52" s="26" customFormat="1" x14ac:dyDescent="0.2">
      <c r="A18" s="26">
        <v>7</v>
      </c>
      <c r="B18" s="91">
        <v>7</v>
      </c>
      <c r="C18" s="92" t="s">
        <v>96</v>
      </c>
      <c r="D18" s="92" t="s">
        <v>97</v>
      </c>
      <c r="E18" s="92" t="s">
        <v>65</v>
      </c>
      <c r="F18" s="92" t="s">
        <v>74</v>
      </c>
      <c r="G18" s="93" t="s">
        <v>98</v>
      </c>
      <c r="H18" s="94">
        <v>44439</v>
      </c>
      <c r="I18" s="91" t="s">
        <v>52</v>
      </c>
      <c r="J18" s="96" t="s">
        <v>53</v>
      </c>
      <c r="K18" s="91">
        <v>111</v>
      </c>
      <c r="L18" s="92" t="s">
        <v>99</v>
      </c>
      <c r="M18" s="91" t="s">
        <v>55</v>
      </c>
      <c r="N18" s="97" t="s">
        <v>77</v>
      </c>
      <c r="O18" s="92" t="s">
        <v>78</v>
      </c>
      <c r="P18" s="96" t="s">
        <v>58</v>
      </c>
      <c r="Q18" s="91" t="s">
        <v>59</v>
      </c>
      <c r="R18" s="92">
        <v>202219</v>
      </c>
      <c r="S18" s="92">
        <v>202219</v>
      </c>
      <c r="T18" s="92">
        <v>202219</v>
      </c>
      <c r="U18" s="91" t="s">
        <v>60</v>
      </c>
      <c r="V18" s="97"/>
      <c r="W18" s="130" t="s">
        <v>100</v>
      </c>
      <c r="X18" s="92" t="s">
        <v>62</v>
      </c>
      <c r="Y18" s="99">
        <f t="shared" si="0"/>
        <v>9329.73</v>
      </c>
      <c r="Z18" s="99">
        <f t="shared" si="1"/>
        <v>1281.73</v>
      </c>
      <c r="AA18" s="100">
        <f t="shared" si="2"/>
        <v>8048</v>
      </c>
      <c r="AB18" s="100">
        <v>9329.73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0">
        <v>1281.73</v>
      </c>
      <c r="AT18" s="100">
        <v>0</v>
      </c>
      <c r="AU18" s="100">
        <v>0</v>
      </c>
      <c r="AV18" s="55"/>
      <c r="AX18" s="58"/>
      <c r="AZ18" s="58"/>
    </row>
    <row r="19" spans="1:52" s="26" customFormat="1" x14ac:dyDescent="0.2">
      <c r="A19" s="26">
        <v>8</v>
      </c>
      <c r="B19" s="91">
        <v>8</v>
      </c>
      <c r="C19" s="92" t="s">
        <v>101</v>
      </c>
      <c r="D19" s="92" t="s">
        <v>102</v>
      </c>
      <c r="E19" s="92" t="s">
        <v>103</v>
      </c>
      <c r="F19" s="92" t="s">
        <v>104</v>
      </c>
      <c r="G19" s="93" t="s">
        <v>105</v>
      </c>
      <c r="H19" s="94">
        <v>44439</v>
      </c>
      <c r="I19" s="91" t="s">
        <v>52</v>
      </c>
      <c r="J19" s="96" t="s">
        <v>53</v>
      </c>
      <c r="K19" s="91">
        <v>111</v>
      </c>
      <c r="L19" s="92" t="s">
        <v>106</v>
      </c>
      <c r="M19" s="91" t="s">
        <v>55</v>
      </c>
      <c r="N19" s="97" t="s">
        <v>77</v>
      </c>
      <c r="O19" s="92" t="s">
        <v>78</v>
      </c>
      <c r="P19" s="96" t="s">
        <v>58</v>
      </c>
      <c r="Q19" s="91" t="s">
        <v>59</v>
      </c>
      <c r="R19" s="92">
        <v>202219</v>
      </c>
      <c r="S19" s="92">
        <v>202219</v>
      </c>
      <c r="T19" s="92">
        <v>202219</v>
      </c>
      <c r="U19" s="91" t="s">
        <v>60</v>
      </c>
      <c r="V19" s="97"/>
      <c r="W19" s="130" t="s">
        <v>107</v>
      </c>
      <c r="X19" s="92" t="s">
        <v>62</v>
      </c>
      <c r="Y19" s="99">
        <f t="shared" si="0"/>
        <v>9329.73</v>
      </c>
      <c r="Z19" s="99">
        <f t="shared" si="1"/>
        <v>1281.73</v>
      </c>
      <c r="AA19" s="100">
        <f t="shared" si="2"/>
        <v>8048</v>
      </c>
      <c r="AB19" s="100">
        <v>9329.73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0</v>
      </c>
      <c r="AS19" s="100">
        <v>1281.73</v>
      </c>
      <c r="AT19" s="100">
        <v>0</v>
      </c>
      <c r="AU19" s="100">
        <v>0</v>
      </c>
      <c r="AV19" s="55"/>
    </row>
    <row r="20" spans="1:52" s="26" customFormat="1" x14ac:dyDescent="0.2">
      <c r="A20" s="26">
        <v>9</v>
      </c>
      <c r="B20" s="91">
        <v>9</v>
      </c>
      <c r="C20" s="92" t="s">
        <v>108</v>
      </c>
      <c r="D20" s="92" t="s">
        <v>109</v>
      </c>
      <c r="E20" s="92" t="s">
        <v>110</v>
      </c>
      <c r="F20" s="92" t="s">
        <v>111</v>
      </c>
      <c r="G20" s="93" t="s">
        <v>112</v>
      </c>
      <c r="H20" s="94">
        <v>31418</v>
      </c>
      <c r="I20" s="91" t="s">
        <v>52</v>
      </c>
      <c r="J20" s="96" t="s">
        <v>113</v>
      </c>
      <c r="K20" s="91">
        <v>115</v>
      </c>
      <c r="L20" s="92" t="s">
        <v>114</v>
      </c>
      <c r="M20" s="91" t="s">
        <v>115</v>
      </c>
      <c r="N20" s="97" t="s">
        <v>77</v>
      </c>
      <c r="O20" s="92" t="s">
        <v>78</v>
      </c>
      <c r="P20" s="96" t="s">
        <v>58</v>
      </c>
      <c r="Q20" s="91" t="s">
        <v>116</v>
      </c>
      <c r="R20" s="92">
        <v>202219</v>
      </c>
      <c r="S20" s="92">
        <v>202219</v>
      </c>
      <c r="T20" s="92">
        <v>202219</v>
      </c>
      <c r="U20" s="91" t="s">
        <v>60</v>
      </c>
      <c r="V20" s="97"/>
      <c r="W20" s="98">
        <v>920321</v>
      </c>
      <c r="X20" s="92" t="s">
        <v>62</v>
      </c>
      <c r="Y20" s="99">
        <f t="shared" si="0"/>
        <v>6033.62</v>
      </c>
      <c r="Z20" s="99">
        <f t="shared" si="1"/>
        <v>582.62</v>
      </c>
      <c r="AA20" s="100">
        <f t="shared" si="2"/>
        <v>5451</v>
      </c>
      <c r="AB20" s="100">
        <v>0</v>
      </c>
      <c r="AC20" s="100">
        <v>0</v>
      </c>
      <c r="AD20" s="100">
        <v>0</v>
      </c>
      <c r="AE20" s="100">
        <v>5335.62</v>
      </c>
      <c r="AF20" s="131">
        <v>0</v>
      </c>
      <c r="AG20" s="131">
        <v>0</v>
      </c>
      <c r="AH20" s="100">
        <v>0</v>
      </c>
      <c r="AI20" s="100">
        <v>0</v>
      </c>
      <c r="AJ20" s="131">
        <v>148</v>
      </c>
      <c r="AK20" s="100">
        <v>550</v>
      </c>
      <c r="AL20" s="100">
        <v>0</v>
      </c>
      <c r="AM20" s="100">
        <v>0</v>
      </c>
      <c r="AN20" s="100">
        <v>0</v>
      </c>
      <c r="AO20" s="100">
        <v>0</v>
      </c>
      <c r="AP20" s="100">
        <v>0</v>
      </c>
      <c r="AQ20" s="100">
        <v>0</v>
      </c>
      <c r="AR20" s="100">
        <v>107</v>
      </c>
      <c r="AS20" s="100">
        <v>475.62</v>
      </c>
      <c r="AT20" s="100">
        <v>0</v>
      </c>
      <c r="AU20" s="100">
        <v>0</v>
      </c>
      <c r="AV20" s="55"/>
      <c r="AX20" s="58"/>
      <c r="AZ20" s="58"/>
    </row>
    <row r="21" spans="1:52" s="26" customFormat="1" x14ac:dyDescent="0.2">
      <c r="A21" s="26">
        <v>10</v>
      </c>
      <c r="B21" s="91">
        <v>10</v>
      </c>
      <c r="C21" s="92" t="s">
        <v>117</v>
      </c>
      <c r="D21" s="92" t="s">
        <v>118</v>
      </c>
      <c r="E21" s="92" t="s">
        <v>74</v>
      </c>
      <c r="F21" s="92" t="s">
        <v>119</v>
      </c>
      <c r="G21" s="93" t="s">
        <v>120</v>
      </c>
      <c r="H21" s="94">
        <v>35536</v>
      </c>
      <c r="I21" s="91" t="s">
        <v>52</v>
      </c>
      <c r="J21" s="96" t="s">
        <v>113</v>
      </c>
      <c r="K21" s="91">
        <v>115</v>
      </c>
      <c r="L21" s="92" t="s">
        <v>114</v>
      </c>
      <c r="M21" s="91" t="s">
        <v>115</v>
      </c>
      <c r="N21" s="97" t="s">
        <v>121</v>
      </c>
      <c r="O21" s="92" t="s">
        <v>122</v>
      </c>
      <c r="P21" s="96" t="s">
        <v>58</v>
      </c>
      <c r="Q21" s="91" t="s">
        <v>116</v>
      </c>
      <c r="R21" s="92">
        <v>202219</v>
      </c>
      <c r="S21" s="92">
        <v>202219</v>
      </c>
      <c r="T21" s="92">
        <v>202219</v>
      </c>
      <c r="U21" s="91" t="s">
        <v>60</v>
      </c>
      <c r="V21" s="97"/>
      <c r="W21" s="98">
        <v>177069</v>
      </c>
      <c r="X21" s="92" t="s">
        <v>62</v>
      </c>
      <c r="Y21" s="99">
        <f t="shared" si="0"/>
        <v>5986.38</v>
      </c>
      <c r="Z21" s="99">
        <f t="shared" si="1"/>
        <v>556.38</v>
      </c>
      <c r="AA21" s="100">
        <f t="shared" si="2"/>
        <v>5430</v>
      </c>
      <c r="AB21" s="100">
        <v>0</v>
      </c>
      <c r="AC21" s="100">
        <v>0</v>
      </c>
      <c r="AD21" s="100">
        <v>0</v>
      </c>
      <c r="AE21" s="100">
        <v>5190.38</v>
      </c>
      <c r="AF21" s="131">
        <v>0</v>
      </c>
      <c r="AG21" s="132">
        <v>0</v>
      </c>
      <c r="AH21" s="100">
        <v>0</v>
      </c>
      <c r="AI21" s="100">
        <v>0</v>
      </c>
      <c r="AJ21" s="132">
        <v>135</v>
      </c>
      <c r="AK21" s="133">
        <v>550</v>
      </c>
      <c r="AL21" s="100">
        <v>111</v>
      </c>
      <c r="AM21" s="100">
        <v>0</v>
      </c>
      <c r="AN21" s="100">
        <v>0</v>
      </c>
      <c r="AO21" s="100">
        <v>0</v>
      </c>
      <c r="AP21" s="100">
        <v>0</v>
      </c>
      <c r="AQ21" s="100">
        <v>0</v>
      </c>
      <c r="AR21" s="100">
        <v>104</v>
      </c>
      <c r="AS21" s="100">
        <v>452.38</v>
      </c>
      <c r="AT21" s="100">
        <v>0</v>
      </c>
      <c r="AU21" s="100">
        <v>0</v>
      </c>
      <c r="AV21" s="55"/>
    </row>
    <row r="22" spans="1:52" s="26" customFormat="1" x14ac:dyDescent="0.2">
      <c r="A22" s="26">
        <v>11</v>
      </c>
      <c r="B22" s="91">
        <v>11</v>
      </c>
      <c r="C22" s="92" t="s">
        <v>123</v>
      </c>
      <c r="D22" s="92" t="s">
        <v>124</v>
      </c>
      <c r="E22" s="92" t="s">
        <v>74</v>
      </c>
      <c r="F22" s="92" t="s">
        <v>125</v>
      </c>
      <c r="G22" s="93" t="s">
        <v>126</v>
      </c>
      <c r="H22" s="94">
        <v>39398</v>
      </c>
      <c r="I22" s="91" t="s">
        <v>52</v>
      </c>
      <c r="J22" s="96" t="s">
        <v>113</v>
      </c>
      <c r="K22" s="91">
        <v>115</v>
      </c>
      <c r="L22" s="92" t="s">
        <v>127</v>
      </c>
      <c r="M22" s="91" t="s">
        <v>115</v>
      </c>
      <c r="N22" s="97" t="s">
        <v>128</v>
      </c>
      <c r="O22" s="92" t="s">
        <v>129</v>
      </c>
      <c r="P22" s="96" t="s">
        <v>58</v>
      </c>
      <c r="Q22" s="91" t="s">
        <v>116</v>
      </c>
      <c r="R22" s="92">
        <v>202219</v>
      </c>
      <c r="S22" s="92">
        <v>202219</v>
      </c>
      <c r="T22" s="92">
        <v>202219</v>
      </c>
      <c r="U22" s="91" t="s">
        <v>60</v>
      </c>
      <c r="V22" s="97"/>
      <c r="W22" s="98">
        <v>234232</v>
      </c>
      <c r="X22" s="92" t="s">
        <v>62</v>
      </c>
      <c r="Y22" s="99">
        <f t="shared" si="0"/>
        <v>5683.9</v>
      </c>
      <c r="Z22" s="99">
        <f t="shared" si="1"/>
        <v>526.9</v>
      </c>
      <c r="AA22" s="100">
        <f t="shared" si="2"/>
        <v>5157</v>
      </c>
      <c r="AB22" s="100">
        <v>0</v>
      </c>
      <c r="AC22" s="100">
        <v>0</v>
      </c>
      <c r="AD22" s="100">
        <v>0</v>
      </c>
      <c r="AE22" s="100">
        <v>5024.8999999999996</v>
      </c>
      <c r="AF22" s="131">
        <v>0</v>
      </c>
      <c r="AG22" s="131">
        <v>0</v>
      </c>
      <c r="AH22" s="100">
        <v>0</v>
      </c>
      <c r="AI22" s="100">
        <v>0</v>
      </c>
      <c r="AJ22" s="131">
        <v>109</v>
      </c>
      <c r="AK22" s="100">
        <v>550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0</v>
      </c>
      <c r="AR22" s="100">
        <v>101</v>
      </c>
      <c r="AS22" s="100">
        <v>425.9</v>
      </c>
      <c r="AT22" s="100">
        <v>0</v>
      </c>
      <c r="AU22" s="100">
        <v>0</v>
      </c>
      <c r="AV22" s="55"/>
    </row>
    <row r="23" spans="1:52" s="26" customFormat="1" x14ac:dyDescent="0.2">
      <c r="A23" s="26">
        <v>12</v>
      </c>
      <c r="B23" s="91">
        <v>12</v>
      </c>
      <c r="C23" s="92" t="s">
        <v>130</v>
      </c>
      <c r="D23" s="92" t="s">
        <v>131</v>
      </c>
      <c r="E23" s="92" t="s">
        <v>132</v>
      </c>
      <c r="F23" s="92" t="s">
        <v>133</v>
      </c>
      <c r="G23" s="93" t="s">
        <v>134</v>
      </c>
      <c r="H23" s="94">
        <v>39398</v>
      </c>
      <c r="I23" s="91" t="s">
        <v>52</v>
      </c>
      <c r="J23" s="96" t="s">
        <v>113</v>
      </c>
      <c r="K23" s="91">
        <v>115</v>
      </c>
      <c r="L23" s="92" t="s">
        <v>127</v>
      </c>
      <c r="M23" s="91" t="s">
        <v>115</v>
      </c>
      <c r="N23" s="97" t="s">
        <v>128</v>
      </c>
      <c r="O23" s="92" t="s">
        <v>129</v>
      </c>
      <c r="P23" s="96" t="s">
        <v>58</v>
      </c>
      <c r="Q23" s="91" t="s">
        <v>116</v>
      </c>
      <c r="R23" s="92">
        <v>202219</v>
      </c>
      <c r="S23" s="92">
        <v>202219</v>
      </c>
      <c r="T23" s="92">
        <v>202219</v>
      </c>
      <c r="U23" s="91" t="s">
        <v>60</v>
      </c>
      <c r="V23" s="97"/>
      <c r="W23" s="98">
        <v>270248</v>
      </c>
      <c r="X23" s="92" t="s">
        <v>62</v>
      </c>
      <c r="Y23" s="99">
        <f t="shared" si="0"/>
        <v>5343.39</v>
      </c>
      <c r="Z23" s="99">
        <f t="shared" si="1"/>
        <v>457.39</v>
      </c>
      <c r="AA23" s="100">
        <f t="shared" si="2"/>
        <v>4886</v>
      </c>
      <c r="AB23" s="100">
        <v>0</v>
      </c>
      <c r="AC23" s="100">
        <v>0</v>
      </c>
      <c r="AD23" s="100">
        <v>0</v>
      </c>
      <c r="AE23" s="100">
        <v>4600.8900000000003</v>
      </c>
      <c r="AF23" s="131">
        <v>0</v>
      </c>
      <c r="AG23" s="131">
        <v>0</v>
      </c>
      <c r="AH23" s="100">
        <v>0</v>
      </c>
      <c r="AI23" s="100">
        <v>0</v>
      </c>
      <c r="AJ23" s="131">
        <v>109</v>
      </c>
      <c r="AK23" s="100">
        <v>550</v>
      </c>
      <c r="AL23" s="100">
        <v>83.5</v>
      </c>
      <c r="AM23" s="100">
        <v>0</v>
      </c>
      <c r="AN23" s="100">
        <v>0</v>
      </c>
      <c r="AO23" s="100">
        <v>0</v>
      </c>
      <c r="AP23" s="100">
        <v>0</v>
      </c>
      <c r="AQ23" s="100">
        <v>0</v>
      </c>
      <c r="AR23" s="100">
        <v>92</v>
      </c>
      <c r="AS23" s="100">
        <v>365.39</v>
      </c>
      <c r="AT23" s="100">
        <v>0</v>
      </c>
      <c r="AU23" s="100">
        <v>0</v>
      </c>
      <c r="AV23" s="55"/>
    </row>
    <row r="24" spans="1:52" s="26" customFormat="1" x14ac:dyDescent="0.2">
      <c r="A24" s="26">
        <v>13</v>
      </c>
      <c r="B24" s="91">
        <v>13</v>
      </c>
      <c r="C24" s="92" t="s">
        <v>135</v>
      </c>
      <c r="D24" s="92" t="s">
        <v>136</v>
      </c>
      <c r="E24" s="92" t="s">
        <v>74</v>
      </c>
      <c r="F24" s="92" t="s">
        <v>74</v>
      </c>
      <c r="G24" s="93" t="s">
        <v>137</v>
      </c>
      <c r="H24" s="94">
        <v>39463</v>
      </c>
      <c r="I24" s="91" t="s">
        <v>52</v>
      </c>
      <c r="J24" s="96" t="s">
        <v>113</v>
      </c>
      <c r="K24" s="91">
        <v>115</v>
      </c>
      <c r="L24" s="92" t="s">
        <v>138</v>
      </c>
      <c r="M24" s="91" t="s">
        <v>115</v>
      </c>
      <c r="N24" s="97" t="s">
        <v>128</v>
      </c>
      <c r="O24" s="92" t="s">
        <v>129</v>
      </c>
      <c r="P24" s="96" t="s">
        <v>58</v>
      </c>
      <c r="Q24" s="91" t="s">
        <v>116</v>
      </c>
      <c r="R24" s="92">
        <v>202219</v>
      </c>
      <c r="S24" s="92">
        <v>202219</v>
      </c>
      <c r="T24" s="92">
        <v>202219</v>
      </c>
      <c r="U24" s="91" t="s">
        <v>60</v>
      </c>
      <c r="V24" s="97"/>
      <c r="W24" s="98">
        <v>797586</v>
      </c>
      <c r="X24" s="92" t="s">
        <v>62</v>
      </c>
      <c r="Y24" s="99">
        <f t="shared" si="0"/>
        <v>5370.33</v>
      </c>
      <c r="Z24" s="99">
        <f t="shared" si="1"/>
        <v>457.33</v>
      </c>
      <c r="AA24" s="100">
        <f t="shared" si="2"/>
        <v>4913</v>
      </c>
      <c r="AB24" s="100">
        <v>0</v>
      </c>
      <c r="AC24" s="100">
        <v>0</v>
      </c>
      <c r="AD24" s="100">
        <v>0</v>
      </c>
      <c r="AE24" s="100">
        <v>4600.33</v>
      </c>
      <c r="AF24" s="131">
        <v>0</v>
      </c>
      <c r="AG24" s="131">
        <v>0</v>
      </c>
      <c r="AH24" s="100">
        <v>0</v>
      </c>
      <c r="AI24" s="100">
        <v>0</v>
      </c>
      <c r="AJ24" s="131">
        <v>109</v>
      </c>
      <c r="AK24" s="100">
        <v>550</v>
      </c>
      <c r="AL24" s="100">
        <v>111</v>
      </c>
      <c r="AM24" s="100">
        <v>0</v>
      </c>
      <c r="AN24" s="100">
        <v>0</v>
      </c>
      <c r="AO24" s="100">
        <v>0</v>
      </c>
      <c r="AP24" s="100">
        <v>0</v>
      </c>
      <c r="AQ24" s="100">
        <v>0</v>
      </c>
      <c r="AR24" s="100">
        <v>92</v>
      </c>
      <c r="AS24" s="100">
        <v>365.33</v>
      </c>
      <c r="AT24" s="100">
        <v>0</v>
      </c>
      <c r="AU24" s="100">
        <v>0</v>
      </c>
      <c r="AV24" s="55"/>
    </row>
    <row r="25" spans="1:52" s="26" customFormat="1" x14ac:dyDescent="0.2">
      <c r="A25" s="26">
        <v>14</v>
      </c>
      <c r="B25" s="91">
        <v>14</v>
      </c>
      <c r="C25" s="92" t="s">
        <v>139</v>
      </c>
      <c r="D25" s="92" t="s">
        <v>140</v>
      </c>
      <c r="E25" s="92" t="s">
        <v>50</v>
      </c>
      <c r="F25" s="92" t="s">
        <v>119</v>
      </c>
      <c r="G25" s="93" t="s">
        <v>141</v>
      </c>
      <c r="H25" s="94">
        <v>31418</v>
      </c>
      <c r="I25" s="91" t="s">
        <v>52</v>
      </c>
      <c r="J25" s="96" t="s">
        <v>113</v>
      </c>
      <c r="K25" s="91">
        <v>115</v>
      </c>
      <c r="L25" s="92" t="s">
        <v>138</v>
      </c>
      <c r="M25" s="91" t="s">
        <v>115</v>
      </c>
      <c r="N25" s="97" t="s">
        <v>128</v>
      </c>
      <c r="O25" s="92" t="s">
        <v>129</v>
      </c>
      <c r="P25" s="96" t="s">
        <v>58</v>
      </c>
      <c r="Q25" s="91" t="s">
        <v>116</v>
      </c>
      <c r="R25" s="92">
        <v>202219</v>
      </c>
      <c r="S25" s="92">
        <v>202219</v>
      </c>
      <c r="T25" s="92">
        <v>202219</v>
      </c>
      <c r="U25" s="91" t="s">
        <v>60</v>
      </c>
      <c r="V25" s="97"/>
      <c r="W25" s="98">
        <v>797594</v>
      </c>
      <c r="X25" s="92" t="s">
        <v>62</v>
      </c>
      <c r="Y25" s="99">
        <f t="shared" si="0"/>
        <v>5843.81</v>
      </c>
      <c r="Z25" s="99">
        <f t="shared" si="1"/>
        <v>526.80999999999995</v>
      </c>
      <c r="AA25" s="100">
        <f t="shared" si="2"/>
        <v>5317</v>
      </c>
      <c r="AB25" s="100">
        <v>0</v>
      </c>
      <c r="AC25" s="100">
        <v>0</v>
      </c>
      <c r="AD25" s="100">
        <v>0</v>
      </c>
      <c r="AE25" s="100">
        <v>5024.3100000000004</v>
      </c>
      <c r="AF25" s="131">
        <v>0</v>
      </c>
      <c r="AG25" s="131">
        <v>0</v>
      </c>
      <c r="AH25" s="100">
        <v>0</v>
      </c>
      <c r="AI25" s="100">
        <v>0</v>
      </c>
      <c r="AJ25" s="131">
        <v>148</v>
      </c>
      <c r="AK25" s="100">
        <v>550</v>
      </c>
      <c r="AL25" s="100">
        <v>121.5</v>
      </c>
      <c r="AM25" s="100">
        <v>0</v>
      </c>
      <c r="AN25" s="100">
        <v>0</v>
      </c>
      <c r="AO25" s="100">
        <v>0</v>
      </c>
      <c r="AP25" s="100">
        <v>0</v>
      </c>
      <c r="AQ25" s="100">
        <v>0</v>
      </c>
      <c r="AR25" s="100">
        <v>101</v>
      </c>
      <c r="AS25" s="100">
        <v>425.81</v>
      </c>
      <c r="AT25" s="100">
        <v>0</v>
      </c>
      <c r="AU25" s="100">
        <v>0</v>
      </c>
      <c r="AV25" s="55"/>
    </row>
    <row r="26" spans="1:52" s="26" customFormat="1" x14ac:dyDescent="0.2">
      <c r="A26" s="26">
        <v>15</v>
      </c>
      <c r="B26" s="91">
        <v>15</v>
      </c>
      <c r="C26" s="92" t="s">
        <v>142</v>
      </c>
      <c r="D26" s="92" t="s">
        <v>143</v>
      </c>
      <c r="E26" s="92" t="s">
        <v>65</v>
      </c>
      <c r="F26" s="92" t="s">
        <v>74</v>
      </c>
      <c r="G26" s="93" t="s">
        <v>144</v>
      </c>
      <c r="H26" s="94">
        <v>35298</v>
      </c>
      <c r="I26" s="91" t="s">
        <v>52</v>
      </c>
      <c r="J26" s="96" t="s">
        <v>113</v>
      </c>
      <c r="K26" s="91">
        <v>115</v>
      </c>
      <c r="L26" s="92" t="s">
        <v>127</v>
      </c>
      <c r="M26" s="91" t="s">
        <v>115</v>
      </c>
      <c r="N26" s="97" t="s">
        <v>128</v>
      </c>
      <c r="O26" s="92" t="s">
        <v>129</v>
      </c>
      <c r="P26" s="96" t="s">
        <v>58</v>
      </c>
      <c r="Q26" s="91" t="s">
        <v>116</v>
      </c>
      <c r="R26" s="92">
        <v>202219</v>
      </c>
      <c r="S26" s="92">
        <v>202219</v>
      </c>
      <c r="T26" s="92">
        <v>202219</v>
      </c>
      <c r="U26" s="91" t="s">
        <v>60</v>
      </c>
      <c r="V26" s="97"/>
      <c r="W26" s="98">
        <v>797608</v>
      </c>
      <c r="X26" s="92" t="s">
        <v>62</v>
      </c>
      <c r="Y26" s="99">
        <f t="shared" si="0"/>
        <v>5420.39</v>
      </c>
      <c r="Z26" s="99">
        <f t="shared" si="1"/>
        <v>457.39</v>
      </c>
      <c r="AA26" s="100">
        <f t="shared" si="2"/>
        <v>4963</v>
      </c>
      <c r="AB26" s="100">
        <v>0</v>
      </c>
      <c r="AC26" s="100">
        <v>0</v>
      </c>
      <c r="AD26" s="100">
        <v>0</v>
      </c>
      <c r="AE26" s="100">
        <v>4600.8900000000003</v>
      </c>
      <c r="AF26" s="131">
        <v>0</v>
      </c>
      <c r="AG26" s="131">
        <v>0</v>
      </c>
      <c r="AH26" s="100">
        <v>0</v>
      </c>
      <c r="AI26" s="100">
        <v>0</v>
      </c>
      <c r="AJ26" s="131">
        <v>148</v>
      </c>
      <c r="AK26" s="100">
        <v>550</v>
      </c>
      <c r="AL26" s="100">
        <v>121.5</v>
      </c>
      <c r="AM26" s="100">
        <v>0</v>
      </c>
      <c r="AN26" s="100">
        <v>0</v>
      </c>
      <c r="AO26" s="100">
        <v>0</v>
      </c>
      <c r="AP26" s="100">
        <v>0</v>
      </c>
      <c r="AQ26" s="100">
        <v>0</v>
      </c>
      <c r="AR26" s="100">
        <v>92</v>
      </c>
      <c r="AS26" s="100">
        <v>365.39</v>
      </c>
      <c r="AT26" s="100">
        <v>0</v>
      </c>
      <c r="AU26" s="100">
        <v>0</v>
      </c>
      <c r="AV26" s="55"/>
    </row>
    <row r="27" spans="1:52" s="26" customFormat="1" x14ac:dyDescent="0.2">
      <c r="A27" s="26">
        <v>16</v>
      </c>
      <c r="B27" s="91">
        <v>16</v>
      </c>
      <c r="C27" s="92" t="s">
        <v>145</v>
      </c>
      <c r="D27" s="92" t="s">
        <v>146</v>
      </c>
      <c r="E27" s="92" t="s">
        <v>125</v>
      </c>
      <c r="F27" s="92" t="s">
        <v>65</v>
      </c>
      <c r="G27" s="93" t="s">
        <v>147</v>
      </c>
      <c r="H27" s="94">
        <v>40375</v>
      </c>
      <c r="I27" s="91" t="s">
        <v>52</v>
      </c>
      <c r="J27" s="96" t="s">
        <v>113</v>
      </c>
      <c r="K27" s="91">
        <v>115</v>
      </c>
      <c r="L27" s="92" t="s">
        <v>138</v>
      </c>
      <c r="M27" s="91" t="s">
        <v>115</v>
      </c>
      <c r="N27" s="97" t="s">
        <v>128</v>
      </c>
      <c r="O27" s="92" t="s">
        <v>129</v>
      </c>
      <c r="P27" s="96" t="s">
        <v>58</v>
      </c>
      <c r="Q27" s="91" t="s">
        <v>116</v>
      </c>
      <c r="R27" s="92">
        <v>202219</v>
      </c>
      <c r="S27" s="92">
        <v>202219</v>
      </c>
      <c r="T27" s="92">
        <v>202219</v>
      </c>
      <c r="U27" s="91" t="s">
        <v>60</v>
      </c>
      <c r="V27" s="97"/>
      <c r="W27" s="98">
        <v>580927</v>
      </c>
      <c r="X27" s="92" t="s">
        <v>62</v>
      </c>
      <c r="Y27" s="99">
        <f t="shared" si="0"/>
        <v>5905.9</v>
      </c>
      <c r="Z27" s="99">
        <f t="shared" si="1"/>
        <v>526.9</v>
      </c>
      <c r="AA27" s="100">
        <f t="shared" si="2"/>
        <v>5379</v>
      </c>
      <c r="AB27" s="100">
        <v>0</v>
      </c>
      <c r="AC27" s="100">
        <v>0</v>
      </c>
      <c r="AD27" s="100">
        <v>0</v>
      </c>
      <c r="AE27" s="100">
        <v>5024.8999999999996</v>
      </c>
      <c r="AF27" s="131">
        <v>0</v>
      </c>
      <c r="AG27" s="131">
        <v>0</v>
      </c>
      <c r="AH27" s="100">
        <v>0</v>
      </c>
      <c r="AI27" s="100">
        <v>0</v>
      </c>
      <c r="AJ27" s="131">
        <v>109</v>
      </c>
      <c r="AK27" s="100">
        <v>550</v>
      </c>
      <c r="AL27" s="100">
        <v>222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101</v>
      </c>
      <c r="AS27" s="100">
        <v>425.9</v>
      </c>
      <c r="AT27" s="100">
        <v>0</v>
      </c>
      <c r="AU27" s="100">
        <v>0</v>
      </c>
      <c r="AV27" s="55"/>
    </row>
    <row r="28" spans="1:52" s="26" customFormat="1" x14ac:dyDescent="0.2">
      <c r="A28" s="26">
        <v>17</v>
      </c>
      <c r="B28" s="91">
        <v>17</v>
      </c>
      <c r="C28" s="92" t="s">
        <v>148</v>
      </c>
      <c r="D28" s="92" t="s">
        <v>149</v>
      </c>
      <c r="E28" s="92" t="s">
        <v>150</v>
      </c>
      <c r="F28" s="92" t="s">
        <v>125</v>
      </c>
      <c r="G28" s="93" t="s">
        <v>151</v>
      </c>
      <c r="H28" s="94">
        <v>39398</v>
      </c>
      <c r="I28" s="91" t="s">
        <v>52</v>
      </c>
      <c r="J28" s="96" t="s">
        <v>113</v>
      </c>
      <c r="K28" s="91">
        <v>115</v>
      </c>
      <c r="L28" s="92" t="s">
        <v>114</v>
      </c>
      <c r="M28" s="91" t="s">
        <v>115</v>
      </c>
      <c r="N28" s="97" t="s">
        <v>152</v>
      </c>
      <c r="O28" s="92" t="s">
        <v>153</v>
      </c>
      <c r="P28" s="96" t="s">
        <v>58</v>
      </c>
      <c r="Q28" s="91" t="s">
        <v>116</v>
      </c>
      <c r="R28" s="92">
        <v>202219</v>
      </c>
      <c r="S28" s="92">
        <v>202219</v>
      </c>
      <c r="T28" s="92">
        <v>202219</v>
      </c>
      <c r="U28" s="91" t="s">
        <v>60</v>
      </c>
      <c r="V28" s="97"/>
      <c r="W28" s="98">
        <v>580919</v>
      </c>
      <c r="X28" s="92" t="s">
        <v>62</v>
      </c>
      <c r="Y28" s="99">
        <f t="shared" si="0"/>
        <v>6237.62</v>
      </c>
      <c r="Z28" s="99">
        <f t="shared" si="1"/>
        <v>582.62</v>
      </c>
      <c r="AA28" s="100">
        <f t="shared" si="2"/>
        <v>5655</v>
      </c>
      <c r="AB28" s="100">
        <v>0</v>
      </c>
      <c r="AC28" s="100">
        <v>0</v>
      </c>
      <c r="AD28" s="100">
        <v>0</v>
      </c>
      <c r="AE28" s="100">
        <v>5335.62</v>
      </c>
      <c r="AF28" s="131">
        <v>0</v>
      </c>
      <c r="AG28" s="131">
        <v>0</v>
      </c>
      <c r="AH28" s="100">
        <v>0</v>
      </c>
      <c r="AI28" s="100">
        <v>0</v>
      </c>
      <c r="AJ28" s="131">
        <v>109</v>
      </c>
      <c r="AK28" s="100">
        <v>550</v>
      </c>
      <c r="AL28" s="100">
        <v>243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100">
        <v>107</v>
      </c>
      <c r="AS28" s="100">
        <v>475.62</v>
      </c>
      <c r="AT28" s="100">
        <v>0</v>
      </c>
      <c r="AU28" s="100">
        <v>0</v>
      </c>
      <c r="AV28" s="55"/>
      <c r="AX28" s="58"/>
      <c r="AZ28" s="58"/>
    </row>
    <row r="29" spans="1:52" s="26" customFormat="1" x14ac:dyDescent="0.2">
      <c r="A29" s="26">
        <v>18</v>
      </c>
      <c r="B29" s="91">
        <v>18</v>
      </c>
      <c r="C29" s="92" t="s">
        <v>154</v>
      </c>
      <c r="D29" s="92" t="s">
        <v>155</v>
      </c>
      <c r="E29" s="92" t="s">
        <v>156</v>
      </c>
      <c r="F29" s="92" t="s">
        <v>74</v>
      </c>
      <c r="G29" s="93" t="s">
        <v>157</v>
      </c>
      <c r="H29" s="94">
        <v>44439</v>
      </c>
      <c r="I29" s="91" t="s">
        <v>52</v>
      </c>
      <c r="J29" s="96" t="s">
        <v>158</v>
      </c>
      <c r="K29" s="91">
        <v>114</v>
      </c>
      <c r="L29" s="92" t="s">
        <v>159</v>
      </c>
      <c r="M29" s="91" t="s">
        <v>160</v>
      </c>
      <c r="N29" s="97" t="s">
        <v>161</v>
      </c>
      <c r="O29" s="92" t="s">
        <v>162</v>
      </c>
      <c r="P29" s="96" t="s">
        <v>58</v>
      </c>
      <c r="Q29" s="91" t="s">
        <v>163</v>
      </c>
      <c r="R29" s="92">
        <v>202219</v>
      </c>
      <c r="S29" s="92">
        <v>202219</v>
      </c>
      <c r="T29" s="92">
        <v>202219</v>
      </c>
      <c r="U29" s="91" t="s">
        <v>60</v>
      </c>
      <c r="V29" s="97"/>
      <c r="W29" s="98">
        <v>864307</v>
      </c>
      <c r="X29" s="92" t="s">
        <v>62</v>
      </c>
      <c r="Y29" s="99">
        <f t="shared" si="0"/>
        <v>4543.1000000000004</v>
      </c>
      <c r="Z29" s="99">
        <f t="shared" si="1"/>
        <v>359.1</v>
      </c>
      <c r="AA29" s="100">
        <f t="shared" si="2"/>
        <v>4184</v>
      </c>
      <c r="AB29" s="100">
        <v>0</v>
      </c>
      <c r="AC29" s="100">
        <v>0</v>
      </c>
      <c r="AD29" s="100">
        <v>4543.1000000000004</v>
      </c>
      <c r="AE29" s="100">
        <v>0</v>
      </c>
      <c r="AF29" s="100">
        <v>0</v>
      </c>
      <c r="AG29" s="100">
        <v>0</v>
      </c>
      <c r="AH29" s="100">
        <v>0</v>
      </c>
      <c r="AI29" s="100">
        <v>0</v>
      </c>
      <c r="AJ29" s="100">
        <v>0</v>
      </c>
      <c r="AK29" s="100">
        <v>0</v>
      </c>
      <c r="AL29" s="100">
        <v>0</v>
      </c>
      <c r="AM29" s="100">
        <v>0</v>
      </c>
      <c r="AN29" s="100">
        <v>0</v>
      </c>
      <c r="AO29" s="100">
        <v>0</v>
      </c>
      <c r="AP29" s="100">
        <v>0</v>
      </c>
      <c r="AQ29" s="100">
        <v>0</v>
      </c>
      <c r="AR29" s="100">
        <v>0</v>
      </c>
      <c r="AS29" s="100">
        <v>359.1</v>
      </c>
      <c r="AT29" s="100">
        <v>0</v>
      </c>
      <c r="AU29" s="100">
        <v>0</v>
      </c>
      <c r="AV29" s="55"/>
      <c r="AX29" s="58"/>
      <c r="AZ29" s="58"/>
    </row>
    <row r="30" spans="1:52" s="26" customFormat="1" x14ac:dyDescent="0.2">
      <c r="A30" s="26">
        <v>19</v>
      </c>
      <c r="B30" s="91">
        <v>19</v>
      </c>
      <c r="C30" s="92" t="s">
        <v>164</v>
      </c>
      <c r="D30" s="92" t="s">
        <v>165</v>
      </c>
      <c r="E30" s="92" t="s">
        <v>166</v>
      </c>
      <c r="F30" s="92" t="s">
        <v>125</v>
      </c>
      <c r="G30" s="93" t="s">
        <v>167</v>
      </c>
      <c r="H30" s="94">
        <v>44439</v>
      </c>
      <c r="I30" s="91" t="s">
        <v>52</v>
      </c>
      <c r="J30" s="96" t="s">
        <v>158</v>
      </c>
      <c r="K30" s="91">
        <v>114</v>
      </c>
      <c r="L30" s="92" t="s">
        <v>168</v>
      </c>
      <c r="M30" s="91" t="s">
        <v>115</v>
      </c>
      <c r="N30" s="97" t="s">
        <v>161</v>
      </c>
      <c r="O30" s="92" t="s">
        <v>162</v>
      </c>
      <c r="P30" s="96" t="s">
        <v>58</v>
      </c>
      <c r="Q30" s="91" t="s">
        <v>163</v>
      </c>
      <c r="R30" s="92">
        <v>202219</v>
      </c>
      <c r="S30" s="92">
        <v>202219</v>
      </c>
      <c r="T30" s="92">
        <v>202219</v>
      </c>
      <c r="U30" s="91" t="s">
        <v>60</v>
      </c>
      <c r="V30" s="97"/>
      <c r="W30" s="98">
        <v>127628</v>
      </c>
      <c r="X30" s="92" t="s">
        <v>62</v>
      </c>
      <c r="Y30" s="99">
        <f t="shared" si="0"/>
        <v>3407.44</v>
      </c>
      <c r="Z30" s="99">
        <f t="shared" si="1"/>
        <v>110.44</v>
      </c>
      <c r="AA30" s="100">
        <f t="shared" si="2"/>
        <v>3297</v>
      </c>
      <c r="AB30" s="100">
        <v>0</v>
      </c>
      <c r="AC30" s="100">
        <v>0</v>
      </c>
      <c r="AD30" s="100">
        <v>3407.44</v>
      </c>
      <c r="AE30" s="100">
        <v>0</v>
      </c>
      <c r="AF30" s="100">
        <v>0</v>
      </c>
      <c r="AG30" s="100">
        <v>0</v>
      </c>
      <c r="AH30" s="100">
        <v>0</v>
      </c>
      <c r="AI30" s="100">
        <v>0</v>
      </c>
      <c r="AJ30" s="100">
        <v>0</v>
      </c>
      <c r="AK30" s="100">
        <v>0</v>
      </c>
      <c r="AL30" s="100">
        <v>0</v>
      </c>
      <c r="AM30" s="100">
        <v>0</v>
      </c>
      <c r="AN30" s="100">
        <v>0</v>
      </c>
      <c r="AO30" s="100">
        <v>0</v>
      </c>
      <c r="AP30" s="100">
        <v>0</v>
      </c>
      <c r="AQ30" s="100">
        <v>0</v>
      </c>
      <c r="AR30" s="100">
        <v>0</v>
      </c>
      <c r="AS30" s="100">
        <v>110.44</v>
      </c>
      <c r="AT30" s="100">
        <v>0</v>
      </c>
      <c r="AU30" s="100">
        <v>0</v>
      </c>
      <c r="AV30" s="55"/>
      <c r="AX30" s="58"/>
      <c r="AZ30" s="58"/>
    </row>
    <row r="31" spans="1:52" s="26" customFormat="1" x14ac:dyDescent="0.2">
      <c r="A31" s="26">
        <v>20</v>
      </c>
      <c r="B31" s="91">
        <v>20</v>
      </c>
      <c r="C31" s="92" t="s">
        <v>169</v>
      </c>
      <c r="D31" s="92" t="s">
        <v>170</v>
      </c>
      <c r="E31" s="92" t="s">
        <v>171</v>
      </c>
      <c r="F31" s="92" t="s">
        <v>50</v>
      </c>
      <c r="G31" s="93" t="s">
        <v>172</v>
      </c>
      <c r="H31" s="94">
        <v>44439</v>
      </c>
      <c r="I31" s="91" t="s">
        <v>52</v>
      </c>
      <c r="J31" s="96" t="s">
        <v>158</v>
      </c>
      <c r="K31" s="91">
        <v>114</v>
      </c>
      <c r="L31" s="92" t="s">
        <v>173</v>
      </c>
      <c r="M31" s="91" t="s">
        <v>115</v>
      </c>
      <c r="N31" s="97" t="s">
        <v>161</v>
      </c>
      <c r="O31" s="92" t="s">
        <v>162</v>
      </c>
      <c r="P31" s="96" t="s">
        <v>58</v>
      </c>
      <c r="Q31" s="91" t="s">
        <v>163</v>
      </c>
      <c r="R31" s="92">
        <v>202219</v>
      </c>
      <c r="S31" s="92">
        <v>202219</v>
      </c>
      <c r="T31" s="92">
        <v>202219</v>
      </c>
      <c r="U31" s="91" t="s">
        <v>60</v>
      </c>
      <c r="V31" s="97"/>
      <c r="W31" s="98">
        <v>864316</v>
      </c>
      <c r="X31" s="92" t="s">
        <v>62</v>
      </c>
      <c r="Y31" s="99">
        <f t="shared" si="0"/>
        <v>3975.33</v>
      </c>
      <c r="Z31" s="99">
        <f t="shared" si="1"/>
        <v>297.33</v>
      </c>
      <c r="AA31" s="100">
        <f t="shared" si="2"/>
        <v>3678</v>
      </c>
      <c r="AB31" s="100">
        <v>0</v>
      </c>
      <c r="AC31" s="100">
        <v>0</v>
      </c>
      <c r="AD31" s="100">
        <v>3975.33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00">
        <v>0</v>
      </c>
      <c r="AL31" s="100">
        <v>0</v>
      </c>
      <c r="AM31" s="100">
        <v>0</v>
      </c>
      <c r="AN31" s="100">
        <v>0</v>
      </c>
      <c r="AO31" s="100">
        <v>0</v>
      </c>
      <c r="AP31" s="100">
        <v>0</v>
      </c>
      <c r="AQ31" s="100">
        <v>0</v>
      </c>
      <c r="AR31" s="100">
        <v>0</v>
      </c>
      <c r="AS31" s="100">
        <v>297.33</v>
      </c>
      <c r="AT31" s="100">
        <v>0</v>
      </c>
      <c r="AU31" s="100">
        <v>0</v>
      </c>
      <c r="AV31" s="55"/>
      <c r="AX31" s="58"/>
      <c r="AZ31" s="58"/>
    </row>
    <row r="32" spans="1:52" s="26" customFormat="1" x14ac:dyDescent="0.2">
      <c r="A32" s="26">
        <v>21</v>
      </c>
      <c r="B32" s="91">
        <v>21</v>
      </c>
      <c r="C32" s="92" t="s">
        <v>174</v>
      </c>
      <c r="D32" s="92" t="s">
        <v>175</v>
      </c>
      <c r="E32" s="92" t="s">
        <v>176</v>
      </c>
      <c r="F32" s="92" t="s">
        <v>65</v>
      </c>
      <c r="G32" s="93" t="s">
        <v>177</v>
      </c>
      <c r="H32" s="94">
        <v>44439</v>
      </c>
      <c r="I32" s="91" t="s">
        <v>52</v>
      </c>
      <c r="J32" s="96" t="s">
        <v>158</v>
      </c>
      <c r="K32" s="91">
        <v>114</v>
      </c>
      <c r="L32" s="92" t="s">
        <v>178</v>
      </c>
      <c r="M32" s="91" t="s">
        <v>115</v>
      </c>
      <c r="N32" s="97" t="s">
        <v>161</v>
      </c>
      <c r="O32" s="92" t="s">
        <v>162</v>
      </c>
      <c r="P32" s="96" t="s">
        <v>58</v>
      </c>
      <c r="Q32" s="91" t="s">
        <v>163</v>
      </c>
      <c r="R32" s="92">
        <v>202219</v>
      </c>
      <c r="S32" s="92">
        <v>202219</v>
      </c>
      <c r="T32" s="92">
        <v>202219</v>
      </c>
      <c r="U32" s="91" t="s">
        <v>60</v>
      </c>
      <c r="V32" s="97" t="s">
        <v>573</v>
      </c>
      <c r="W32" s="98">
        <v>426334</v>
      </c>
      <c r="X32" s="92" t="s">
        <v>62</v>
      </c>
      <c r="Y32" s="99">
        <f t="shared" si="0"/>
        <v>3407.44</v>
      </c>
      <c r="Z32" s="99">
        <f t="shared" si="1"/>
        <v>110.44</v>
      </c>
      <c r="AA32" s="100">
        <f t="shared" si="2"/>
        <v>3297</v>
      </c>
      <c r="AB32" s="100">
        <v>0</v>
      </c>
      <c r="AC32" s="100">
        <v>0</v>
      </c>
      <c r="AD32" s="100">
        <v>3407.44</v>
      </c>
      <c r="AE32" s="100">
        <v>0</v>
      </c>
      <c r="AF32" s="100">
        <v>0</v>
      </c>
      <c r="AG32" s="100">
        <v>0</v>
      </c>
      <c r="AH32" s="100">
        <v>0</v>
      </c>
      <c r="AI32" s="100">
        <v>0</v>
      </c>
      <c r="AJ32" s="100">
        <v>0</v>
      </c>
      <c r="AK32" s="100">
        <v>0</v>
      </c>
      <c r="AL32" s="100">
        <v>0</v>
      </c>
      <c r="AM32" s="100">
        <v>0</v>
      </c>
      <c r="AN32" s="100">
        <v>0</v>
      </c>
      <c r="AO32" s="100">
        <v>0</v>
      </c>
      <c r="AP32" s="100">
        <v>0</v>
      </c>
      <c r="AQ32" s="100">
        <v>0</v>
      </c>
      <c r="AR32" s="100">
        <v>0</v>
      </c>
      <c r="AS32" s="100">
        <v>110.44</v>
      </c>
      <c r="AT32" s="100">
        <v>0</v>
      </c>
      <c r="AU32" s="100">
        <v>0</v>
      </c>
      <c r="AV32" s="55"/>
    </row>
    <row r="33" spans="1:52" s="26" customFormat="1" x14ac:dyDescent="0.2">
      <c r="A33" s="26">
        <v>22</v>
      </c>
      <c r="B33" s="91">
        <v>22</v>
      </c>
      <c r="C33" s="92" t="s">
        <v>179</v>
      </c>
      <c r="D33" s="92" t="s">
        <v>180</v>
      </c>
      <c r="E33" s="92" t="s">
        <v>132</v>
      </c>
      <c r="F33" s="92" t="s">
        <v>181</v>
      </c>
      <c r="G33" s="93" t="s">
        <v>182</v>
      </c>
      <c r="H33" s="94">
        <v>44439</v>
      </c>
      <c r="I33" s="91" t="s">
        <v>52</v>
      </c>
      <c r="J33" s="96" t="s">
        <v>158</v>
      </c>
      <c r="K33" s="91">
        <v>114</v>
      </c>
      <c r="L33" s="92" t="s">
        <v>183</v>
      </c>
      <c r="M33" s="91" t="s">
        <v>115</v>
      </c>
      <c r="N33" s="97" t="s">
        <v>161</v>
      </c>
      <c r="O33" s="92" t="s">
        <v>162</v>
      </c>
      <c r="P33" s="96" t="s">
        <v>58</v>
      </c>
      <c r="Q33" s="91" t="s">
        <v>163</v>
      </c>
      <c r="R33" s="92">
        <v>202219</v>
      </c>
      <c r="S33" s="92">
        <v>202219</v>
      </c>
      <c r="T33" s="92">
        <v>202219</v>
      </c>
      <c r="U33" s="91" t="s">
        <v>60</v>
      </c>
      <c r="V33" s="97"/>
      <c r="W33" s="98">
        <v>864324</v>
      </c>
      <c r="X33" s="92" t="s">
        <v>62</v>
      </c>
      <c r="Y33" s="99">
        <f t="shared" si="0"/>
        <v>3407.44</v>
      </c>
      <c r="Z33" s="99">
        <f t="shared" si="1"/>
        <v>110.44</v>
      </c>
      <c r="AA33" s="100">
        <f t="shared" si="2"/>
        <v>3297</v>
      </c>
      <c r="AB33" s="100">
        <v>0</v>
      </c>
      <c r="AC33" s="100">
        <v>0</v>
      </c>
      <c r="AD33" s="100">
        <v>3407.44</v>
      </c>
      <c r="AE33" s="100">
        <v>0</v>
      </c>
      <c r="AF33" s="100">
        <v>0</v>
      </c>
      <c r="AG33" s="100" t="s">
        <v>184</v>
      </c>
      <c r="AH33" s="100">
        <v>0</v>
      </c>
      <c r="AI33" s="100">
        <v>0</v>
      </c>
      <c r="AJ33" s="100">
        <v>0</v>
      </c>
      <c r="AK33" s="100">
        <v>0</v>
      </c>
      <c r="AL33" s="100">
        <v>0</v>
      </c>
      <c r="AM33" s="100">
        <v>0</v>
      </c>
      <c r="AN33" s="100">
        <v>0</v>
      </c>
      <c r="AO33" s="100">
        <v>0</v>
      </c>
      <c r="AP33" s="100">
        <v>0</v>
      </c>
      <c r="AQ33" s="100">
        <v>0</v>
      </c>
      <c r="AR33" s="100">
        <v>0</v>
      </c>
      <c r="AS33" s="100">
        <v>110.44</v>
      </c>
      <c r="AT33" s="100">
        <v>0</v>
      </c>
      <c r="AU33" s="100">
        <v>0</v>
      </c>
      <c r="AV33" s="55"/>
      <c r="AX33" s="58"/>
      <c r="AZ33" s="58"/>
    </row>
    <row r="34" spans="1:52" s="26" customFormat="1" x14ac:dyDescent="0.2">
      <c r="A34" s="26">
        <v>23</v>
      </c>
      <c r="B34" s="91">
        <v>23</v>
      </c>
      <c r="C34" s="92" t="s">
        <v>185</v>
      </c>
      <c r="D34" s="92" t="s">
        <v>186</v>
      </c>
      <c r="E34" s="92" t="s">
        <v>111</v>
      </c>
      <c r="F34" s="92" t="s">
        <v>187</v>
      </c>
      <c r="G34" s="93" t="s">
        <v>188</v>
      </c>
      <c r="H34" s="94">
        <v>44439</v>
      </c>
      <c r="I34" s="91" t="s">
        <v>52</v>
      </c>
      <c r="J34" s="96" t="s">
        <v>158</v>
      </c>
      <c r="K34" s="91">
        <v>113</v>
      </c>
      <c r="L34" s="92" t="s">
        <v>189</v>
      </c>
      <c r="M34" s="91" t="s">
        <v>55</v>
      </c>
      <c r="N34" s="97" t="s">
        <v>121</v>
      </c>
      <c r="O34" s="92" t="s">
        <v>122</v>
      </c>
      <c r="P34" s="96" t="s">
        <v>58</v>
      </c>
      <c r="Q34" s="91" t="s">
        <v>163</v>
      </c>
      <c r="R34" s="92">
        <v>202219</v>
      </c>
      <c r="S34" s="92">
        <v>202219</v>
      </c>
      <c r="T34" s="92">
        <v>202219</v>
      </c>
      <c r="U34" s="91" t="s">
        <v>60</v>
      </c>
      <c r="V34" s="97"/>
      <c r="W34" s="98">
        <v>864332</v>
      </c>
      <c r="X34" s="92" t="s">
        <v>62</v>
      </c>
      <c r="Y34" s="99">
        <f t="shared" si="0"/>
        <v>9904.5</v>
      </c>
      <c r="Z34" s="99">
        <f t="shared" si="1"/>
        <v>1404.5</v>
      </c>
      <c r="AA34" s="100">
        <f t="shared" si="2"/>
        <v>8500</v>
      </c>
      <c r="AB34" s="100">
        <v>0</v>
      </c>
      <c r="AC34" s="100">
        <v>0</v>
      </c>
      <c r="AD34" s="100">
        <v>9904.5</v>
      </c>
      <c r="AE34" s="100">
        <v>0</v>
      </c>
      <c r="AF34" s="100">
        <v>0</v>
      </c>
      <c r="AG34" s="100">
        <v>0</v>
      </c>
      <c r="AH34" s="100">
        <v>0</v>
      </c>
      <c r="AI34" s="100">
        <v>0</v>
      </c>
      <c r="AJ34" s="100">
        <v>0</v>
      </c>
      <c r="AK34" s="100">
        <v>0</v>
      </c>
      <c r="AL34" s="100">
        <v>0</v>
      </c>
      <c r="AM34" s="100">
        <v>0</v>
      </c>
      <c r="AN34" s="100">
        <v>0</v>
      </c>
      <c r="AO34" s="100">
        <v>0</v>
      </c>
      <c r="AP34" s="100">
        <v>0</v>
      </c>
      <c r="AQ34" s="100">
        <v>0</v>
      </c>
      <c r="AR34" s="100">
        <v>0</v>
      </c>
      <c r="AS34" s="100">
        <v>1404.5</v>
      </c>
      <c r="AT34" s="100">
        <v>0</v>
      </c>
      <c r="AU34" s="100">
        <v>0</v>
      </c>
      <c r="AV34" s="55"/>
      <c r="AX34" s="58"/>
      <c r="AZ34" s="58"/>
    </row>
    <row r="35" spans="1:52" s="26" customFormat="1" x14ac:dyDescent="0.2">
      <c r="A35" s="26">
        <v>24</v>
      </c>
      <c r="B35" s="91">
        <v>24</v>
      </c>
      <c r="C35" s="92" t="s">
        <v>190</v>
      </c>
      <c r="D35" s="92" t="s">
        <v>191</v>
      </c>
      <c r="E35" s="92" t="s">
        <v>74</v>
      </c>
      <c r="F35" s="92" t="s">
        <v>192</v>
      </c>
      <c r="G35" s="93" t="s">
        <v>193</v>
      </c>
      <c r="H35" s="94">
        <v>44439</v>
      </c>
      <c r="I35" s="91" t="s">
        <v>52</v>
      </c>
      <c r="J35" s="96" t="s">
        <v>158</v>
      </c>
      <c r="K35" s="91">
        <v>114</v>
      </c>
      <c r="L35" s="92" t="s">
        <v>194</v>
      </c>
      <c r="M35" s="91" t="s">
        <v>115</v>
      </c>
      <c r="N35" s="97" t="s">
        <v>121</v>
      </c>
      <c r="O35" s="92" t="s">
        <v>122</v>
      </c>
      <c r="P35" s="96" t="s">
        <v>58</v>
      </c>
      <c r="Q35" s="91" t="s">
        <v>163</v>
      </c>
      <c r="R35" s="92">
        <v>202219</v>
      </c>
      <c r="S35" s="92">
        <v>202219</v>
      </c>
      <c r="T35" s="92">
        <v>202219</v>
      </c>
      <c r="U35" s="91" t="s">
        <v>60</v>
      </c>
      <c r="V35" s="97"/>
      <c r="W35" s="98">
        <v>906019</v>
      </c>
      <c r="X35" s="92" t="s">
        <v>195</v>
      </c>
      <c r="Y35" s="99">
        <f t="shared" si="0"/>
        <v>6979.78</v>
      </c>
      <c r="Z35" s="99">
        <f t="shared" si="1"/>
        <v>779.78</v>
      </c>
      <c r="AA35" s="100">
        <f t="shared" si="2"/>
        <v>6200</v>
      </c>
      <c r="AB35" s="100">
        <v>0</v>
      </c>
      <c r="AC35" s="100">
        <v>0</v>
      </c>
      <c r="AD35" s="100">
        <v>6979.78</v>
      </c>
      <c r="AE35" s="100">
        <v>0</v>
      </c>
      <c r="AF35" s="100">
        <v>0</v>
      </c>
      <c r="AG35" s="100">
        <v>0</v>
      </c>
      <c r="AH35" s="100">
        <v>0</v>
      </c>
      <c r="AI35" s="100">
        <v>0</v>
      </c>
      <c r="AJ35" s="100">
        <v>0</v>
      </c>
      <c r="AK35" s="100">
        <v>0</v>
      </c>
      <c r="AL35" s="100">
        <v>0</v>
      </c>
      <c r="AM35" s="100">
        <v>0</v>
      </c>
      <c r="AN35" s="100">
        <v>0</v>
      </c>
      <c r="AO35" s="100">
        <v>0</v>
      </c>
      <c r="AP35" s="100">
        <v>0</v>
      </c>
      <c r="AQ35" s="100">
        <v>0</v>
      </c>
      <c r="AR35" s="100">
        <v>0</v>
      </c>
      <c r="AS35" s="100">
        <v>779.78</v>
      </c>
      <c r="AT35" s="100">
        <v>0</v>
      </c>
      <c r="AU35" s="100">
        <v>0</v>
      </c>
      <c r="AV35" s="55"/>
      <c r="AX35" s="58"/>
      <c r="AZ35" s="58"/>
    </row>
    <row r="36" spans="1:52" s="26" customFormat="1" x14ac:dyDescent="0.2">
      <c r="A36" s="26">
        <v>25</v>
      </c>
      <c r="B36" s="91">
        <v>25</v>
      </c>
      <c r="C36" s="92" t="s">
        <v>196</v>
      </c>
      <c r="D36" s="92" t="s">
        <v>197</v>
      </c>
      <c r="E36" s="92" t="s">
        <v>198</v>
      </c>
      <c r="F36" s="92" t="s">
        <v>199</v>
      </c>
      <c r="G36" s="93" t="s">
        <v>200</v>
      </c>
      <c r="H36" s="94">
        <v>44439</v>
      </c>
      <c r="I36" s="91" t="s">
        <v>52</v>
      </c>
      <c r="J36" s="96" t="s">
        <v>158</v>
      </c>
      <c r="K36" s="91">
        <v>114</v>
      </c>
      <c r="L36" s="92" t="s">
        <v>201</v>
      </c>
      <c r="M36" s="91" t="s">
        <v>160</v>
      </c>
      <c r="N36" s="97" t="s">
        <v>202</v>
      </c>
      <c r="O36" s="92" t="s">
        <v>203</v>
      </c>
      <c r="P36" s="96" t="s">
        <v>58</v>
      </c>
      <c r="Q36" s="91" t="s">
        <v>163</v>
      </c>
      <c r="R36" s="92">
        <v>202219</v>
      </c>
      <c r="S36" s="92">
        <v>202219</v>
      </c>
      <c r="T36" s="92">
        <v>202219</v>
      </c>
      <c r="U36" s="91" t="s">
        <v>60</v>
      </c>
      <c r="V36" s="97"/>
      <c r="W36" s="98">
        <v>815900</v>
      </c>
      <c r="X36" s="92" t="s">
        <v>62</v>
      </c>
      <c r="Y36" s="99">
        <f t="shared" si="0"/>
        <v>4907.04</v>
      </c>
      <c r="Z36" s="99">
        <f t="shared" si="1"/>
        <v>407.04</v>
      </c>
      <c r="AA36" s="100">
        <f t="shared" si="2"/>
        <v>4500</v>
      </c>
      <c r="AB36" s="100">
        <v>0</v>
      </c>
      <c r="AC36" s="100">
        <v>0</v>
      </c>
      <c r="AD36" s="100">
        <v>4907.04</v>
      </c>
      <c r="AE36" s="100">
        <v>0</v>
      </c>
      <c r="AF36" s="100">
        <v>0</v>
      </c>
      <c r="AG36" s="100">
        <v>0</v>
      </c>
      <c r="AH36" s="100">
        <v>0</v>
      </c>
      <c r="AI36" s="100">
        <v>0</v>
      </c>
      <c r="AJ36" s="100">
        <v>0</v>
      </c>
      <c r="AK36" s="100">
        <v>0</v>
      </c>
      <c r="AL36" s="100">
        <v>0</v>
      </c>
      <c r="AM36" s="100">
        <v>0</v>
      </c>
      <c r="AN36" s="100">
        <v>0</v>
      </c>
      <c r="AO36" s="100">
        <v>0</v>
      </c>
      <c r="AP36" s="100">
        <v>0</v>
      </c>
      <c r="AQ36" s="100">
        <v>0</v>
      </c>
      <c r="AR36" s="100">
        <v>0</v>
      </c>
      <c r="AS36" s="100">
        <v>407.04</v>
      </c>
      <c r="AT36" s="100">
        <v>0</v>
      </c>
      <c r="AU36" s="100">
        <v>0</v>
      </c>
      <c r="AV36" s="55"/>
      <c r="AX36" s="58"/>
      <c r="AZ36" s="58"/>
    </row>
    <row r="37" spans="1:52" s="26" customFormat="1" x14ac:dyDescent="0.2">
      <c r="A37" s="26">
        <v>26</v>
      </c>
      <c r="B37" s="91">
        <v>26</v>
      </c>
      <c r="C37" s="92" t="s">
        <v>204</v>
      </c>
      <c r="D37" s="92" t="s">
        <v>205</v>
      </c>
      <c r="E37" s="92" t="s">
        <v>187</v>
      </c>
      <c r="F37" s="92" t="s">
        <v>74</v>
      </c>
      <c r="G37" s="93" t="s">
        <v>206</v>
      </c>
      <c r="H37" s="94">
        <v>44439</v>
      </c>
      <c r="I37" s="91" t="s">
        <v>52</v>
      </c>
      <c r="J37" s="96" t="s">
        <v>158</v>
      </c>
      <c r="K37" s="91">
        <v>114</v>
      </c>
      <c r="L37" s="92" t="s">
        <v>207</v>
      </c>
      <c r="M37" s="91" t="s">
        <v>115</v>
      </c>
      <c r="N37" s="97" t="s">
        <v>202</v>
      </c>
      <c r="O37" s="92" t="s">
        <v>203</v>
      </c>
      <c r="P37" s="96" t="s">
        <v>58</v>
      </c>
      <c r="Q37" s="91" t="s">
        <v>163</v>
      </c>
      <c r="R37" s="92">
        <v>202219</v>
      </c>
      <c r="S37" s="92">
        <v>202219</v>
      </c>
      <c r="T37" s="92">
        <v>202219</v>
      </c>
      <c r="U37" s="91" t="s">
        <v>60</v>
      </c>
      <c r="V37" s="97"/>
      <c r="W37" s="98">
        <v>864358</v>
      </c>
      <c r="X37" s="92" t="s">
        <v>62</v>
      </c>
      <c r="Y37" s="99">
        <f t="shared" si="0"/>
        <v>3530.57</v>
      </c>
      <c r="Z37" s="99">
        <f t="shared" si="1"/>
        <v>141.57</v>
      </c>
      <c r="AA37" s="100">
        <f t="shared" si="2"/>
        <v>3389</v>
      </c>
      <c r="AB37" s="100">
        <v>0</v>
      </c>
      <c r="AC37" s="100">
        <v>0</v>
      </c>
      <c r="AD37" s="100">
        <v>3530.57</v>
      </c>
      <c r="AE37" s="100">
        <v>0</v>
      </c>
      <c r="AF37" s="100">
        <v>0</v>
      </c>
      <c r="AG37" s="100">
        <v>0</v>
      </c>
      <c r="AH37" s="100">
        <v>0</v>
      </c>
      <c r="AI37" s="100">
        <v>0</v>
      </c>
      <c r="AJ37" s="100">
        <v>0</v>
      </c>
      <c r="AK37" s="100">
        <v>0</v>
      </c>
      <c r="AL37" s="100">
        <v>0</v>
      </c>
      <c r="AM37" s="100">
        <v>0</v>
      </c>
      <c r="AN37" s="100">
        <v>0</v>
      </c>
      <c r="AO37" s="100">
        <v>0</v>
      </c>
      <c r="AP37" s="100">
        <v>0</v>
      </c>
      <c r="AQ37" s="100">
        <v>0</v>
      </c>
      <c r="AR37" s="100">
        <v>0</v>
      </c>
      <c r="AS37" s="100">
        <v>141.57</v>
      </c>
      <c r="AT37" s="100">
        <v>0</v>
      </c>
      <c r="AU37" s="100">
        <v>0</v>
      </c>
      <c r="AV37" s="55"/>
      <c r="AX37" s="58"/>
      <c r="AZ37" s="58"/>
    </row>
    <row r="38" spans="1:52" s="26" customFormat="1" x14ac:dyDescent="0.2">
      <c r="A38" s="26">
        <v>27</v>
      </c>
      <c r="B38" s="91">
        <v>27</v>
      </c>
      <c r="C38" s="92" t="s">
        <v>208</v>
      </c>
      <c r="D38" s="92" t="s">
        <v>209</v>
      </c>
      <c r="E38" s="92" t="s">
        <v>74</v>
      </c>
      <c r="F38" s="92" t="s">
        <v>210</v>
      </c>
      <c r="G38" s="93" t="s">
        <v>211</v>
      </c>
      <c r="H38" s="94">
        <v>44439</v>
      </c>
      <c r="I38" s="91" t="s">
        <v>52</v>
      </c>
      <c r="J38" s="96" t="s">
        <v>158</v>
      </c>
      <c r="K38" s="91">
        <v>114</v>
      </c>
      <c r="L38" s="92" t="s">
        <v>207</v>
      </c>
      <c r="M38" s="91" t="s">
        <v>115</v>
      </c>
      <c r="N38" s="97" t="s">
        <v>202</v>
      </c>
      <c r="O38" s="92" t="s">
        <v>203</v>
      </c>
      <c r="P38" s="96" t="s">
        <v>58</v>
      </c>
      <c r="Q38" s="91" t="s">
        <v>163</v>
      </c>
      <c r="R38" s="92">
        <v>202219</v>
      </c>
      <c r="S38" s="92">
        <v>202219</v>
      </c>
      <c r="T38" s="92">
        <v>202219</v>
      </c>
      <c r="U38" s="91" t="s">
        <v>60</v>
      </c>
      <c r="V38" s="97"/>
      <c r="W38" s="98">
        <v>666976</v>
      </c>
      <c r="X38" s="92" t="s">
        <v>62</v>
      </c>
      <c r="Y38" s="99">
        <f t="shared" si="0"/>
        <v>3530.57</v>
      </c>
      <c r="Z38" s="99">
        <f t="shared" si="1"/>
        <v>141.57</v>
      </c>
      <c r="AA38" s="100">
        <f t="shared" si="2"/>
        <v>3389</v>
      </c>
      <c r="AB38" s="100">
        <v>0</v>
      </c>
      <c r="AC38" s="100">
        <v>0</v>
      </c>
      <c r="AD38" s="100">
        <v>3530.57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141.57</v>
      </c>
      <c r="AT38" s="100">
        <v>0</v>
      </c>
      <c r="AU38" s="100">
        <v>0</v>
      </c>
      <c r="AV38" s="55"/>
      <c r="AX38" s="58"/>
      <c r="AZ38" s="58"/>
    </row>
    <row r="39" spans="1:52" s="26" customFormat="1" x14ac:dyDescent="0.2">
      <c r="A39" s="26">
        <v>28</v>
      </c>
      <c r="B39" s="91">
        <v>28</v>
      </c>
      <c r="C39" s="92" t="s">
        <v>212</v>
      </c>
      <c r="D39" s="92" t="s">
        <v>213</v>
      </c>
      <c r="E39" s="92" t="s">
        <v>65</v>
      </c>
      <c r="F39" s="92" t="s">
        <v>74</v>
      </c>
      <c r="G39" s="93" t="s">
        <v>214</v>
      </c>
      <c r="H39" s="94">
        <v>44439</v>
      </c>
      <c r="I39" s="91" t="s">
        <v>52</v>
      </c>
      <c r="J39" s="96" t="s">
        <v>158</v>
      </c>
      <c r="K39" s="91">
        <v>114</v>
      </c>
      <c r="L39" s="92" t="s">
        <v>215</v>
      </c>
      <c r="M39" s="91" t="s">
        <v>160</v>
      </c>
      <c r="N39" s="97" t="s">
        <v>128</v>
      </c>
      <c r="O39" s="92" t="s">
        <v>129</v>
      </c>
      <c r="P39" s="96" t="s">
        <v>58</v>
      </c>
      <c r="Q39" s="91" t="s">
        <v>163</v>
      </c>
      <c r="R39" s="92">
        <v>202219</v>
      </c>
      <c r="S39" s="92">
        <v>202219</v>
      </c>
      <c r="T39" s="92">
        <v>202219</v>
      </c>
      <c r="U39" s="91" t="s">
        <v>60</v>
      </c>
      <c r="V39" s="97"/>
      <c r="W39" s="98">
        <v>864375</v>
      </c>
      <c r="X39" s="92" t="s">
        <v>62</v>
      </c>
      <c r="Y39" s="99">
        <f t="shared" si="0"/>
        <v>7997.07</v>
      </c>
      <c r="Z39" s="99">
        <f t="shared" si="1"/>
        <v>997.07</v>
      </c>
      <c r="AA39" s="100">
        <f t="shared" si="2"/>
        <v>7000</v>
      </c>
      <c r="AB39" s="100">
        <v>0</v>
      </c>
      <c r="AC39" s="100">
        <v>0</v>
      </c>
      <c r="AD39" s="100">
        <v>7997.07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997.07</v>
      </c>
      <c r="AT39" s="100">
        <v>0</v>
      </c>
      <c r="AU39" s="100">
        <v>0</v>
      </c>
      <c r="AV39" s="55"/>
      <c r="AX39" s="58"/>
      <c r="AZ39" s="58"/>
    </row>
    <row r="40" spans="1:52" s="26" customFormat="1" x14ac:dyDescent="0.2">
      <c r="A40" s="26">
        <v>29</v>
      </c>
      <c r="B40" s="91">
        <v>29</v>
      </c>
      <c r="C40" s="92" t="s">
        <v>216</v>
      </c>
      <c r="D40" s="92" t="s">
        <v>217</v>
      </c>
      <c r="E40" s="92" t="s">
        <v>74</v>
      </c>
      <c r="F40" s="92" t="s">
        <v>74</v>
      </c>
      <c r="G40" s="93" t="s">
        <v>218</v>
      </c>
      <c r="H40" s="94">
        <v>44439</v>
      </c>
      <c r="I40" s="91" t="s">
        <v>52</v>
      </c>
      <c r="J40" s="96" t="s">
        <v>158</v>
      </c>
      <c r="K40" s="91">
        <v>114</v>
      </c>
      <c r="L40" s="92" t="s">
        <v>127</v>
      </c>
      <c r="M40" s="91" t="s">
        <v>115</v>
      </c>
      <c r="N40" s="97" t="s">
        <v>128</v>
      </c>
      <c r="O40" s="92" t="s">
        <v>129</v>
      </c>
      <c r="P40" s="96" t="s">
        <v>58</v>
      </c>
      <c r="Q40" s="91" t="s">
        <v>163</v>
      </c>
      <c r="R40" s="92">
        <v>202219</v>
      </c>
      <c r="S40" s="92">
        <v>202219</v>
      </c>
      <c r="T40" s="92">
        <v>202219</v>
      </c>
      <c r="U40" s="91" t="s">
        <v>60</v>
      </c>
      <c r="V40" s="97"/>
      <c r="W40" s="98">
        <v>864383</v>
      </c>
      <c r="X40" s="92" t="s">
        <v>62</v>
      </c>
      <c r="Y40" s="99">
        <f t="shared" si="0"/>
        <v>3407.44</v>
      </c>
      <c r="Z40" s="99">
        <f t="shared" si="1"/>
        <v>110.44</v>
      </c>
      <c r="AA40" s="100">
        <f t="shared" si="2"/>
        <v>3297</v>
      </c>
      <c r="AB40" s="100">
        <v>0</v>
      </c>
      <c r="AC40" s="100">
        <v>0</v>
      </c>
      <c r="AD40" s="100">
        <v>3407.44</v>
      </c>
      <c r="AE40" s="100">
        <v>0</v>
      </c>
      <c r="AF40" s="100">
        <v>0</v>
      </c>
      <c r="AG40" s="100">
        <v>0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0</v>
      </c>
      <c r="AS40" s="100">
        <v>110.44</v>
      </c>
      <c r="AT40" s="100">
        <v>0</v>
      </c>
      <c r="AU40" s="100">
        <v>0</v>
      </c>
      <c r="AV40" s="55"/>
    </row>
    <row r="41" spans="1:52" s="26" customFormat="1" x14ac:dyDescent="0.2">
      <c r="A41" s="26">
        <v>30</v>
      </c>
      <c r="B41" s="91">
        <v>30</v>
      </c>
      <c r="C41" s="92" t="s">
        <v>219</v>
      </c>
      <c r="D41" s="92" t="s">
        <v>220</v>
      </c>
      <c r="E41" s="92" t="s">
        <v>74</v>
      </c>
      <c r="F41" s="92" t="s">
        <v>221</v>
      </c>
      <c r="G41" s="93" t="s">
        <v>222</v>
      </c>
      <c r="H41" s="94">
        <v>44439</v>
      </c>
      <c r="I41" s="91" t="s">
        <v>52</v>
      </c>
      <c r="J41" s="96" t="s">
        <v>158</v>
      </c>
      <c r="K41" s="91">
        <v>114</v>
      </c>
      <c r="L41" s="92" t="s">
        <v>127</v>
      </c>
      <c r="M41" s="91" t="s">
        <v>115</v>
      </c>
      <c r="N41" s="97" t="s">
        <v>128</v>
      </c>
      <c r="O41" s="92" t="s">
        <v>129</v>
      </c>
      <c r="P41" s="96" t="s">
        <v>58</v>
      </c>
      <c r="Q41" s="91" t="s">
        <v>163</v>
      </c>
      <c r="R41" s="92">
        <v>202219</v>
      </c>
      <c r="S41" s="92">
        <v>202219</v>
      </c>
      <c r="T41" s="92">
        <v>202219</v>
      </c>
      <c r="U41" s="91" t="s">
        <v>60</v>
      </c>
      <c r="V41" s="97"/>
      <c r="W41" s="98">
        <v>864391</v>
      </c>
      <c r="X41" s="92" t="s">
        <v>62</v>
      </c>
      <c r="Y41" s="99">
        <f t="shared" si="0"/>
        <v>3775.6</v>
      </c>
      <c r="Z41" s="99">
        <f t="shared" si="1"/>
        <v>275.60000000000002</v>
      </c>
      <c r="AA41" s="100">
        <f t="shared" si="2"/>
        <v>3500</v>
      </c>
      <c r="AB41" s="100">
        <v>0</v>
      </c>
      <c r="AC41" s="100">
        <v>0</v>
      </c>
      <c r="AD41" s="100">
        <v>3775.6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275.60000000000002</v>
      </c>
      <c r="AT41" s="100">
        <v>0</v>
      </c>
      <c r="AU41" s="100">
        <v>0</v>
      </c>
      <c r="AV41" s="55"/>
      <c r="AX41" s="58"/>
      <c r="AZ41" s="58"/>
    </row>
    <row r="42" spans="1:52" s="4" customFormat="1" x14ac:dyDescent="0.2">
      <c r="A42" s="26">
        <v>31</v>
      </c>
      <c r="B42" s="91">
        <v>31</v>
      </c>
      <c r="C42" s="92" t="s">
        <v>223</v>
      </c>
      <c r="D42" s="92" t="s">
        <v>224</v>
      </c>
      <c r="E42" s="92" t="s">
        <v>65</v>
      </c>
      <c r="F42" s="92" t="s">
        <v>125</v>
      </c>
      <c r="G42" s="92" t="s">
        <v>225</v>
      </c>
      <c r="H42" s="94">
        <v>44439</v>
      </c>
      <c r="I42" s="91" t="s">
        <v>52</v>
      </c>
      <c r="J42" s="96" t="s">
        <v>158</v>
      </c>
      <c r="K42" s="91">
        <v>114</v>
      </c>
      <c r="L42" s="92" t="s">
        <v>127</v>
      </c>
      <c r="M42" s="91" t="s">
        <v>115</v>
      </c>
      <c r="N42" s="97" t="s">
        <v>128</v>
      </c>
      <c r="O42" s="92" t="s">
        <v>129</v>
      </c>
      <c r="P42" s="96" t="s">
        <v>58</v>
      </c>
      <c r="Q42" s="91" t="s">
        <v>163</v>
      </c>
      <c r="R42" s="92">
        <v>202219</v>
      </c>
      <c r="S42" s="92">
        <v>202219</v>
      </c>
      <c r="T42" s="92">
        <v>202219</v>
      </c>
      <c r="U42" s="91" t="s">
        <v>60</v>
      </c>
      <c r="V42" s="97"/>
      <c r="W42" s="98">
        <v>429482</v>
      </c>
      <c r="X42" s="92" t="s">
        <v>62</v>
      </c>
      <c r="Y42" s="99">
        <f t="shared" si="0"/>
        <v>3407.44</v>
      </c>
      <c r="Z42" s="99">
        <f t="shared" si="1"/>
        <v>110.44</v>
      </c>
      <c r="AA42" s="100">
        <f t="shared" si="2"/>
        <v>3297</v>
      </c>
      <c r="AB42" s="100">
        <v>0</v>
      </c>
      <c r="AC42" s="100">
        <v>0</v>
      </c>
      <c r="AD42" s="100">
        <v>3407.44</v>
      </c>
      <c r="AE42" s="100">
        <v>0</v>
      </c>
      <c r="AF42" s="100">
        <v>0</v>
      </c>
      <c r="AG42" s="100">
        <v>0</v>
      </c>
      <c r="AH42" s="100">
        <v>0</v>
      </c>
      <c r="AI42" s="100">
        <v>0</v>
      </c>
      <c r="AJ42" s="100">
        <v>0</v>
      </c>
      <c r="AK42" s="100">
        <v>0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v>0</v>
      </c>
      <c r="AR42" s="100">
        <v>0</v>
      </c>
      <c r="AS42" s="100">
        <v>110.44</v>
      </c>
      <c r="AT42" s="100">
        <v>0</v>
      </c>
      <c r="AU42" s="100">
        <v>0</v>
      </c>
      <c r="AV42" s="55"/>
    </row>
    <row r="43" spans="1:52" s="26" customFormat="1" x14ac:dyDescent="0.2">
      <c r="A43" s="26">
        <v>32</v>
      </c>
      <c r="B43" s="91">
        <v>32</v>
      </c>
      <c r="C43" s="92" t="s">
        <v>226</v>
      </c>
      <c r="D43" s="92" t="s">
        <v>227</v>
      </c>
      <c r="E43" s="92" t="s">
        <v>65</v>
      </c>
      <c r="F43" s="92" t="s">
        <v>228</v>
      </c>
      <c r="G43" s="93" t="s">
        <v>229</v>
      </c>
      <c r="H43" s="94">
        <v>44439</v>
      </c>
      <c r="I43" s="91" t="s">
        <v>52</v>
      </c>
      <c r="J43" s="96" t="s">
        <v>158</v>
      </c>
      <c r="K43" s="91">
        <v>114</v>
      </c>
      <c r="L43" s="92" t="s">
        <v>127</v>
      </c>
      <c r="M43" s="91" t="s">
        <v>115</v>
      </c>
      <c r="N43" s="97" t="s">
        <v>128</v>
      </c>
      <c r="O43" s="92" t="s">
        <v>129</v>
      </c>
      <c r="P43" s="96" t="s">
        <v>58</v>
      </c>
      <c r="Q43" s="91" t="s">
        <v>163</v>
      </c>
      <c r="R43" s="92">
        <v>202219</v>
      </c>
      <c r="S43" s="92">
        <v>202219</v>
      </c>
      <c r="T43" s="92">
        <v>202219</v>
      </c>
      <c r="U43" s="91" t="s">
        <v>60</v>
      </c>
      <c r="V43" s="97"/>
      <c r="W43" s="98">
        <v>864405</v>
      </c>
      <c r="X43" s="92" t="s">
        <v>62</v>
      </c>
      <c r="Y43" s="99">
        <v>3407.44</v>
      </c>
      <c r="Z43" s="99">
        <f t="shared" si="1"/>
        <v>1310.44</v>
      </c>
      <c r="AA43" s="100">
        <f t="shared" si="2"/>
        <v>2097</v>
      </c>
      <c r="AB43" s="100">
        <v>0</v>
      </c>
      <c r="AC43" s="100">
        <v>0</v>
      </c>
      <c r="AD43" s="100">
        <v>3407.44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0</v>
      </c>
      <c r="AS43" s="100">
        <v>110.44</v>
      </c>
      <c r="AT43" s="100">
        <v>1200</v>
      </c>
      <c r="AU43" s="100">
        <v>0</v>
      </c>
      <c r="AV43" s="55"/>
    </row>
    <row r="44" spans="1:52" s="26" customFormat="1" x14ac:dyDescent="0.2">
      <c r="A44" s="26">
        <v>33</v>
      </c>
      <c r="B44" s="91">
        <v>33</v>
      </c>
      <c r="C44" s="92" t="s">
        <v>230</v>
      </c>
      <c r="D44" s="92" t="s">
        <v>231</v>
      </c>
      <c r="E44" s="92" t="s">
        <v>232</v>
      </c>
      <c r="F44" s="92" t="s">
        <v>233</v>
      </c>
      <c r="G44" s="93" t="s">
        <v>234</v>
      </c>
      <c r="H44" s="94">
        <v>44439</v>
      </c>
      <c r="I44" s="91" t="s">
        <v>52</v>
      </c>
      <c r="J44" s="96" t="s">
        <v>158</v>
      </c>
      <c r="K44" s="91">
        <v>114</v>
      </c>
      <c r="L44" s="92" t="s">
        <v>235</v>
      </c>
      <c r="M44" s="91" t="s">
        <v>115</v>
      </c>
      <c r="N44" s="97" t="s">
        <v>56</v>
      </c>
      <c r="O44" s="92" t="s">
        <v>57</v>
      </c>
      <c r="P44" s="96" t="s">
        <v>58</v>
      </c>
      <c r="Q44" s="91" t="s">
        <v>163</v>
      </c>
      <c r="R44" s="92">
        <v>202219</v>
      </c>
      <c r="S44" s="92">
        <v>202219</v>
      </c>
      <c r="T44" s="92">
        <v>202219</v>
      </c>
      <c r="U44" s="91" t="s">
        <v>60</v>
      </c>
      <c r="V44" s="97"/>
      <c r="W44" s="98">
        <v>864413</v>
      </c>
      <c r="X44" s="92" t="s">
        <v>62</v>
      </c>
      <c r="Y44" s="99">
        <f t="shared" ref="Y44:Y91" si="3">SUM(AB44:AL44)</f>
        <v>2952.69</v>
      </c>
      <c r="Z44" s="99">
        <f t="shared" si="1"/>
        <v>40.69</v>
      </c>
      <c r="AA44" s="100">
        <f t="shared" si="2"/>
        <v>2912</v>
      </c>
      <c r="AB44" s="100">
        <v>0</v>
      </c>
      <c r="AC44" s="100">
        <v>0</v>
      </c>
      <c r="AD44" s="100">
        <v>2952.69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40.69</v>
      </c>
      <c r="AT44" s="100">
        <v>0</v>
      </c>
      <c r="AU44" s="100">
        <v>0</v>
      </c>
      <c r="AV44" s="55"/>
    </row>
    <row r="45" spans="1:52" s="26" customFormat="1" x14ac:dyDescent="0.2">
      <c r="A45" s="26">
        <v>34</v>
      </c>
      <c r="B45" s="91">
        <v>34</v>
      </c>
      <c r="C45" s="92" t="s">
        <v>236</v>
      </c>
      <c r="D45" s="92" t="s">
        <v>237</v>
      </c>
      <c r="E45" s="92" t="s">
        <v>233</v>
      </c>
      <c r="F45" s="92" t="s">
        <v>238</v>
      </c>
      <c r="G45" s="93" t="s">
        <v>239</v>
      </c>
      <c r="H45" s="94">
        <v>44439</v>
      </c>
      <c r="I45" s="91" t="s">
        <v>52</v>
      </c>
      <c r="J45" s="96" t="s">
        <v>158</v>
      </c>
      <c r="K45" s="91">
        <v>114</v>
      </c>
      <c r="L45" s="92" t="s">
        <v>235</v>
      </c>
      <c r="M45" s="91" t="s">
        <v>115</v>
      </c>
      <c r="N45" s="97" t="s">
        <v>56</v>
      </c>
      <c r="O45" s="92" t="s">
        <v>57</v>
      </c>
      <c r="P45" s="96" t="s">
        <v>58</v>
      </c>
      <c r="Q45" s="91" t="s">
        <v>163</v>
      </c>
      <c r="R45" s="92">
        <v>202219</v>
      </c>
      <c r="S45" s="92">
        <v>202219</v>
      </c>
      <c r="T45" s="92">
        <v>202219</v>
      </c>
      <c r="U45" s="91" t="s">
        <v>60</v>
      </c>
      <c r="V45" s="97"/>
      <c r="W45" s="98">
        <v>864421</v>
      </c>
      <c r="X45" s="92" t="s">
        <v>62</v>
      </c>
      <c r="Y45" s="99">
        <f t="shared" si="3"/>
        <v>2952.69</v>
      </c>
      <c r="Z45" s="99">
        <f t="shared" si="1"/>
        <v>40.69</v>
      </c>
      <c r="AA45" s="100">
        <f t="shared" si="2"/>
        <v>2912</v>
      </c>
      <c r="AB45" s="100">
        <v>0</v>
      </c>
      <c r="AC45" s="100">
        <v>0</v>
      </c>
      <c r="AD45" s="100">
        <v>2952.69</v>
      </c>
      <c r="AE45" s="100">
        <v>0</v>
      </c>
      <c r="AF45" s="100">
        <v>0</v>
      </c>
      <c r="AG45" s="100">
        <v>0</v>
      </c>
      <c r="AH45" s="100">
        <v>0</v>
      </c>
      <c r="AI45" s="100">
        <v>0</v>
      </c>
      <c r="AJ45" s="100">
        <v>0</v>
      </c>
      <c r="AK45" s="100">
        <v>0</v>
      </c>
      <c r="AL45" s="100">
        <v>0</v>
      </c>
      <c r="AM45" s="100">
        <v>0</v>
      </c>
      <c r="AN45" s="100">
        <v>0</v>
      </c>
      <c r="AO45" s="100">
        <v>0</v>
      </c>
      <c r="AP45" s="100">
        <v>0</v>
      </c>
      <c r="AQ45" s="100">
        <v>0</v>
      </c>
      <c r="AR45" s="100">
        <v>0</v>
      </c>
      <c r="AS45" s="100">
        <v>40.69</v>
      </c>
      <c r="AT45" s="100">
        <v>0</v>
      </c>
      <c r="AU45" s="100">
        <v>0</v>
      </c>
      <c r="AV45" s="55"/>
    </row>
    <row r="46" spans="1:52" s="26" customFormat="1" x14ac:dyDescent="0.2">
      <c r="A46" s="26">
        <v>35</v>
      </c>
      <c r="B46" s="91">
        <v>35</v>
      </c>
      <c r="C46" s="92" t="s">
        <v>240</v>
      </c>
      <c r="D46" s="92" t="s">
        <v>241</v>
      </c>
      <c r="E46" s="92" t="s">
        <v>65</v>
      </c>
      <c r="F46" s="92" t="s">
        <v>242</v>
      </c>
      <c r="G46" s="93" t="s">
        <v>243</v>
      </c>
      <c r="H46" s="94">
        <v>44439</v>
      </c>
      <c r="I46" s="91" t="s">
        <v>52</v>
      </c>
      <c r="J46" s="96" t="s">
        <v>158</v>
      </c>
      <c r="K46" s="91">
        <v>114</v>
      </c>
      <c r="L46" s="92" t="s">
        <v>235</v>
      </c>
      <c r="M46" s="91" t="s">
        <v>115</v>
      </c>
      <c r="N46" s="97" t="s">
        <v>56</v>
      </c>
      <c r="O46" s="92" t="s">
        <v>57</v>
      </c>
      <c r="P46" s="96" t="s">
        <v>58</v>
      </c>
      <c r="Q46" s="91" t="s">
        <v>163</v>
      </c>
      <c r="R46" s="92">
        <v>202219</v>
      </c>
      <c r="S46" s="92">
        <v>202219</v>
      </c>
      <c r="T46" s="92">
        <v>202219</v>
      </c>
      <c r="U46" s="91" t="s">
        <v>60</v>
      </c>
      <c r="V46" s="97"/>
      <c r="W46" s="98">
        <v>864439</v>
      </c>
      <c r="X46" s="92" t="s">
        <v>62</v>
      </c>
      <c r="Y46" s="99">
        <f t="shared" si="3"/>
        <v>2755.85</v>
      </c>
      <c r="Z46" s="99">
        <f t="shared" si="1"/>
        <v>19.27</v>
      </c>
      <c r="AA46" s="100">
        <f t="shared" si="2"/>
        <v>2736.58</v>
      </c>
      <c r="AB46" s="100">
        <v>0</v>
      </c>
      <c r="AC46" s="100">
        <v>0</v>
      </c>
      <c r="AD46" s="100">
        <v>2755.85</v>
      </c>
      <c r="AE46" s="100">
        <v>0</v>
      </c>
      <c r="AF46" s="100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0">
        <v>0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0">
        <v>19.27</v>
      </c>
      <c r="AT46" s="100">
        <v>0</v>
      </c>
      <c r="AU46" s="100">
        <v>0</v>
      </c>
      <c r="AV46" s="55"/>
    </row>
    <row r="47" spans="1:52" s="26" customFormat="1" x14ac:dyDescent="0.2">
      <c r="A47" s="26">
        <v>36</v>
      </c>
      <c r="B47" s="91">
        <v>36</v>
      </c>
      <c r="C47" s="92" t="s">
        <v>244</v>
      </c>
      <c r="D47" s="92" t="s">
        <v>245</v>
      </c>
      <c r="E47" s="92" t="s">
        <v>246</v>
      </c>
      <c r="F47" s="92" t="s">
        <v>247</v>
      </c>
      <c r="G47" s="93" t="s">
        <v>248</v>
      </c>
      <c r="H47" s="94">
        <v>44439</v>
      </c>
      <c r="I47" s="91" t="s">
        <v>52</v>
      </c>
      <c r="J47" s="96" t="s">
        <v>158</v>
      </c>
      <c r="K47" s="91">
        <v>114</v>
      </c>
      <c r="L47" s="92" t="s">
        <v>114</v>
      </c>
      <c r="M47" s="91" t="s">
        <v>115</v>
      </c>
      <c r="N47" s="97" t="s">
        <v>128</v>
      </c>
      <c r="O47" s="92" t="s">
        <v>129</v>
      </c>
      <c r="P47" s="96" t="s">
        <v>58</v>
      </c>
      <c r="Q47" s="91" t="s">
        <v>163</v>
      </c>
      <c r="R47" s="92">
        <v>202219</v>
      </c>
      <c r="S47" s="92">
        <v>202219</v>
      </c>
      <c r="T47" s="92">
        <v>202219</v>
      </c>
      <c r="U47" s="91" t="s">
        <v>60</v>
      </c>
      <c r="V47" s="97"/>
      <c r="W47" s="98">
        <v>864447</v>
      </c>
      <c r="X47" s="92" t="s">
        <v>62</v>
      </c>
      <c r="Y47" s="99">
        <f t="shared" si="3"/>
        <v>3542.91</v>
      </c>
      <c r="Z47" s="99">
        <f t="shared" si="1"/>
        <v>142.91</v>
      </c>
      <c r="AA47" s="100">
        <f t="shared" si="2"/>
        <v>3400</v>
      </c>
      <c r="AB47" s="100">
        <v>0</v>
      </c>
      <c r="AC47" s="100">
        <v>0</v>
      </c>
      <c r="AD47" s="100">
        <v>3542.91</v>
      </c>
      <c r="AE47" s="100">
        <v>0</v>
      </c>
      <c r="AF47" s="100">
        <v>0</v>
      </c>
      <c r="AG47" s="100">
        <v>0</v>
      </c>
      <c r="AH47" s="100">
        <v>0</v>
      </c>
      <c r="AI47" s="100">
        <v>0</v>
      </c>
      <c r="AJ47" s="100">
        <v>0</v>
      </c>
      <c r="AK47" s="100">
        <v>0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0</v>
      </c>
      <c r="AS47" s="100">
        <v>142.91</v>
      </c>
      <c r="AT47" s="100">
        <v>0</v>
      </c>
      <c r="AU47" s="100">
        <v>0</v>
      </c>
      <c r="AV47" s="55"/>
    </row>
    <row r="48" spans="1:52" s="26" customFormat="1" x14ac:dyDescent="0.2">
      <c r="A48" s="26">
        <v>37</v>
      </c>
      <c r="B48" s="91">
        <v>37</v>
      </c>
      <c r="C48" s="92" t="s">
        <v>249</v>
      </c>
      <c r="D48" s="92" t="s">
        <v>250</v>
      </c>
      <c r="E48" s="92" t="s">
        <v>251</v>
      </c>
      <c r="F48" s="92" t="s">
        <v>50</v>
      </c>
      <c r="G48" s="93" t="s">
        <v>252</v>
      </c>
      <c r="H48" s="94">
        <v>44439</v>
      </c>
      <c r="I48" s="91" t="s">
        <v>52</v>
      </c>
      <c r="J48" s="96" t="s">
        <v>158</v>
      </c>
      <c r="K48" s="91">
        <v>114</v>
      </c>
      <c r="L48" s="92" t="s">
        <v>127</v>
      </c>
      <c r="M48" s="91" t="s">
        <v>115</v>
      </c>
      <c r="N48" s="97" t="s">
        <v>128</v>
      </c>
      <c r="O48" s="92" t="s">
        <v>129</v>
      </c>
      <c r="P48" s="96" t="s">
        <v>58</v>
      </c>
      <c r="Q48" s="91" t="s">
        <v>163</v>
      </c>
      <c r="R48" s="92">
        <v>202219</v>
      </c>
      <c r="S48" s="92">
        <v>202219</v>
      </c>
      <c r="T48" s="92">
        <v>202219</v>
      </c>
      <c r="U48" s="91" t="s">
        <v>60</v>
      </c>
      <c r="V48" s="97"/>
      <c r="W48" s="98">
        <v>864456</v>
      </c>
      <c r="X48" s="92" t="s">
        <v>62</v>
      </c>
      <c r="Y48" s="99">
        <f t="shared" si="3"/>
        <v>3542.91</v>
      </c>
      <c r="Z48" s="99">
        <f t="shared" si="1"/>
        <v>142.91</v>
      </c>
      <c r="AA48" s="100">
        <f t="shared" si="2"/>
        <v>3400</v>
      </c>
      <c r="AB48" s="100">
        <v>0</v>
      </c>
      <c r="AC48" s="100">
        <v>0</v>
      </c>
      <c r="AD48" s="100">
        <v>3542.91</v>
      </c>
      <c r="AE48" s="100">
        <v>0</v>
      </c>
      <c r="AF48" s="100">
        <v>0</v>
      </c>
      <c r="AG48" s="100">
        <v>0</v>
      </c>
      <c r="AH48" s="100">
        <v>0</v>
      </c>
      <c r="AI48" s="100">
        <v>0</v>
      </c>
      <c r="AJ48" s="100">
        <v>0</v>
      </c>
      <c r="AK48" s="100">
        <v>0</v>
      </c>
      <c r="AL48" s="100">
        <v>0</v>
      </c>
      <c r="AM48" s="100">
        <v>0</v>
      </c>
      <c r="AN48" s="100">
        <v>0</v>
      </c>
      <c r="AO48" s="100">
        <v>0</v>
      </c>
      <c r="AP48" s="100">
        <v>0</v>
      </c>
      <c r="AQ48" s="100">
        <v>0</v>
      </c>
      <c r="AR48" s="100">
        <v>0</v>
      </c>
      <c r="AS48" s="100">
        <v>142.91</v>
      </c>
      <c r="AT48" s="100">
        <v>0</v>
      </c>
      <c r="AU48" s="100">
        <v>0</v>
      </c>
      <c r="AV48" s="55"/>
    </row>
    <row r="49" spans="1:48" s="26" customFormat="1" x14ac:dyDescent="0.2">
      <c r="A49" s="26">
        <v>38</v>
      </c>
      <c r="B49" s="91">
        <v>38</v>
      </c>
      <c r="C49" s="92" t="s">
        <v>253</v>
      </c>
      <c r="D49" s="92" t="s">
        <v>254</v>
      </c>
      <c r="E49" s="92" t="s">
        <v>171</v>
      </c>
      <c r="F49" s="92" t="s">
        <v>74</v>
      </c>
      <c r="G49" s="93" t="s">
        <v>255</v>
      </c>
      <c r="H49" s="94">
        <v>44439</v>
      </c>
      <c r="I49" s="91" t="s">
        <v>52</v>
      </c>
      <c r="J49" s="96" t="s">
        <v>158</v>
      </c>
      <c r="K49" s="91">
        <v>114</v>
      </c>
      <c r="L49" s="92" t="s">
        <v>256</v>
      </c>
      <c r="M49" s="91" t="s">
        <v>115</v>
      </c>
      <c r="N49" s="97" t="s">
        <v>128</v>
      </c>
      <c r="O49" s="92" t="s">
        <v>129</v>
      </c>
      <c r="P49" s="96" t="s">
        <v>58</v>
      </c>
      <c r="Q49" s="91" t="s">
        <v>163</v>
      </c>
      <c r="R49" s="92">
        <v>202219</v>
      </c>
      <c r="S49" s="92">
        <v>202219</v>
      </c>
      <c r="T49" s="92">
        <v>202219</v>
      </c>
      <c r="U49" s="91" t="s">
        <v>60</v>
      </c>
      <c r="V49" s="97" t="s">
        <v>574</v>
      </c>
      <c r="W49" s="98">
        <v>864464</v>
      </c>
      <c r="X49" s="92" t="s">
        <v>62</v>
      </c>
      <c r="Y49" s="99">
        <f t="shared" si="3"/>
        <v>5110.63</v>
      </c>
      <c r="Z49" s="99">
        <f t="shared" si="1"/>
        <v>1485.62</v>
      </c>
      <c r="AA49" s="100">
        <f t="shared" si="2"/>
        <v>3625.01</v>
      </c>
      <c r="AB49" s="100">
        <v>0</v>
      </c>
      <c r="AC49" s="100">
        <v>0</v>
      </c>
      <c r="AD49" s="100">
        <v>5110.63</v>
      </c>
      <c r="AE49" s="100">
        <v>0</v>
      </c>
      <c r="AF49" s="100">
        <v>0</v>
      </c>
      <c r="AG49" s="100">
        <v>0</v>
      </c>
      <c r="AH49" s="100">
        <v>0</v>
      </c>
      <c r="AI49" s="100">
        <v>0</v>
      </c>
      <c r="AJ49" s="100">
        <v>0</v>
      </c>
      <c r="AK49" s="100">
        <v>0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0">
        <v>0</v>
      </c>
      <c r="AS49" s="100">
        <v>439.62</v>
      </c>
      <c r="AT49" s="100">
        <v>0</v>
      </c>
      <c r="AU49" s="100">
        <v>1046</v>
      </c>
      <c r="AV49" s="55"/>
    </row>
    <row r="50" spans="1:48" s="26" customFormat="1" x14ac:dyDescent="0.2">
      <c r="A50" s="26">
        <v>39</v>
      </c>
      <c r="B50" s="91">
        <v>39</v>
      </c>
      <c r="C50" s="92" t="s">
        <v>258</v>
      </c>
      <c r="D50" s="92" t="s">
        <v>259</v>
      </c>
      <c r="E50" s="92" t="s">
        <v>74</v>
      </c>
      <c r="F50" s="92" t="s">
        <v>74</v>
      </c>
      <c r="G50" s="93" t="s">
        <v>260</v>
      </c>
      <c r="H50" s="94">
        <v>44439</v>
      </c>
      <c r="I50" s="91" t="s">
        <v>52</v>
      </c>
      <c r="J50" s="96" t="s">
        <v>158</v>
      </c>
      <c r="K50" s="91">
        <v>113</v>
      </c>
      <c r="L50" s="92" t="s">
        <v>261</v>
      </c>
      <c r="M50" s="91" t="s">
        <v>160</v>
      </c>
      <c r="N50" s="97" t="s">
        <v>262</v>
      </c>
      <c r="O50" s="92" t="s">
        <v>263</v>
      </c>
      <c r="P50" s="96" t="s">
        <v>58</v>
      </c>
      <c r="Q50" s="91" t="s">
        <v>163</v>
      </c>
      <c r="R50" s="92">
        <v>202219</v>
      </c>
      <c r="S50" s="92">
        <v>202219</v>
      </c>
      <c r="T50" s="92">
        <v>202219</v>
      </c>
      <c r="U50" s="91" t="s">
        <v>60</v>
      </c>
      <c r="V50" s="97"/>
      <c r="W50" s="98">
        <v>864472</v>
      </c>
      <c r="X50" s="92" t="s">
        <v>62</v>
      </c>
      <c r="Y50" s="99">
        <f t="shared" si="3"/>
        <v>7361.27</v>
      </c>
      <c r="Z50" s="99">
        <f t="shared" si="1"/>
        <v>861.27</v>
      </c>
      <c r="AA50" s="100">
        <f t="shared" si="2"/>
        <v>6500</v>
      </c>
      <c r="AB50" s="100">
        <v>0</v>
      </c>
      <c r="AC50" s="100">
        <v>0</v>
      </c>
      <c r="AD50" s="100">
        <v>7361.27</v>
      </c>
      <c r="AE50" s="100">
        <v>0</v>
      </c>
      <c r="AF50" s="100">
        <v>0</v>
      </c>
      <c r="AG50" s="100">
        <v>0</v>
      </c>
      <c r="AH50" s="100">
        <v>0</v>
      </c>
      <c r="AI50" s="100">
        <v>0</v>
      </c>
      <c r="AJ50" s="100">
        <v>0</v>
      </c>
      <c r="AK50" s="100">
        <v>0</v>
      </c>
      <c r="AL50" s="100">
        <v>0</v>
      </c>
      <c r="AM50" s="100">
        <v>0</v>
      </c>
      <c r="AN50" s="100">
        <v>0</v>
      </c>
      <c r="AO50" s="100">
        <v>0</v>
      </c>
      <c r="AP50" s="100">
        <v>0</v>
      </c>
      <c r="AQ50" s="100">
        <v>0</v>
      </c>
      <c r="AR50" s="100">
        <v>0</v>
      </c>
      <c r="AS50" s="100">
        <v>861.27</v>
      </c>
      <c r="AT50" s="100">
        <v>0</v>
      </c>
      <c r="AU50" s="100">
        <v>0</v>
      </c>
      <c r="AV50" s="55"/>
    </row>
    <row r="51" spans="1:48" s="26" customFormat="1" x14ac:dyDescent="0.2">
      <c r="A51" s="26">
        <v>40</v>
      </c>
      <c r="B51" s="91">
        <v>40</v>
      </c>
      <c r="C51" s="92" t="s">
        <v>264</v>
      </c>
      <c r="D51" s="92" t="s">
        <v>265</v>
      </c>
      <c r="E51" s="92" t="s">
        <v>266</v>
      </c>
      <c r="F51" s="92" t="s">
        <v>267</v>
      </c>
      <c r="G51" s="93" t="s">
        <v>268</v>
      </c>
      <c r="H51" s="94">
        <v>44439</v>
      </c>
      <c r="I51" s="91" t="s">
        <v>52</v>
      </c>
      <c r="J51" s="96" t="s">
        <v>158</v>
      </c>
      <c r="K51" s="91">
        <v>114</v>
      </c>
      <c r="L51" s="92" t="s">
        <v>269</v>
      </c>
      <c r="M51" s="91" t="s">
        <v>115</v>
      </c>
      <c r="N51" s="97" t="s">
        <v>262</v>
      </c>
      <c r="O51" s="92" t="s">
        <v>263</v>
      </c>
      <c r="P51" s="96" t="s">
        <v>58</v>
      </c>
      <c r="Q51" s="91" t="s">
        <v>163</v>
      </c>
      <c r="R51" s="92">
        <v>202219</v>
      </c>
      <c r="S51" s="92">
        <v>202219</v>
      </c>
      <c r="T51" s="92">
        <v>202219</v>
      </c>
      <c r="U51" s="91" t="s">
        <v>60</v>
      </c>
      <c r="V51" s="97"/>
      <c r="W51" s="98">
        <v>213414</v>
      </c>
      <c r="X51" s="92" t="s">
        <v>62</v>
      </c>
      <c r="Y51" s="99">
        <f t="shared" si="3"/>
        <v>4999.92</v>
      </c>
      <c r="Z51" s="99">
        <f t="shared" si="1"/>
        <v>421.91</v>
      </c>
      <c r="AA51" s="100">
        <f t="shared" si="2"/>
        <v>4578.01</v>
      </c>
      <c r="AB51" s="100">
        <v>0</v>
      </c>
      <c r="AC51" s="100">
        <v>0</v>
      </c>
      <c r="AD51" s="100">
        <v>4999.92</v>
      </c>
      <c r="AE51" s="100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0</v>
      </c>
      <c r="AQ51" s="100">
        <v>0</v>
      </c>
      <c r="AR51" s="100">
        <v>0</v>
      </c>
      <c r="AS51" s="100">
        <v>421.91</v>
      </c>
      <c r="AT51" s="100">
        <v>0</v>
      </c>
      <c r="AU51" s="100">
        <v>0</v>
      </c>
      <c r="AV51" s="55"/>
    </row>
    <row r="52" spans="1:48" s="26" customFormat="1" x14ac:dyDescent="0.2">
      <c r="A52" s="26">
        <v>41</v>
      </c>
      <c r="B52" s="91">
        <v>41</v>
      </c>
      <c r="C52" s="92" t="s">
        <v>270</v>
      </c>
      <c r="D52" s="92" t="s">
        <v>271</v>
      </c>
      <c r="E52" s="92" t="s">
        <v>50</v>
      </c>
      <c r="F52" s="92" t="s">
        <v>74</v>
      </c>
      <c r="G52" s="93" t="s">
        <v>272</v>
      </c>
      <c r="H52" s="94">
        <v>44439</v>
      </c>
      <c r="I52" s="91" t="s">
        <v>52</v>
      </c>
      <c r="J52" s="96" t="s">
        <v>158</v>
      </c>
      <c r="K52" s="91">
        <v>114</v>
      </c>
      <c r="L52" s="92" t="s">
        <v>114</v>
      </c>
      <c r="M52" s="91" t="s">
        <v>115</v>
      </c>
      <c r="N52" s="97" t="s">
        <v>69</v>
      </c>
      <c r="O52" s="92" t="s">
        <v>70</v>
      </c>
      <c r="P52" s="96" t="s">
        <v>58</v>
      </c>
      <c r="Q52" s="91" t="s">
        <v>163</v>
      </c>
      <c r="R52" s="92">
        <v>202219</v>
      </c>
      <c r="S52" s="92">
        <v>202219</v>
      </c>
      <c r="T52" s="92">
        <v>202219</v>
      </c>
      <c r="U52" s="91" t="s">
        <v>60</v>
      </c>
      <c r="V52" s="97"/>
      <c r="W52" s="98">
        <v>226885</v>
      </c>
      <c r="X52" s="92" t="s">
        <v>62</v>
      </c>
      <c r="Y52" s="99">
        <f t="shared" si="3"/>
        <v>5343.95</v>
      </c>
      <c r="Z52" s="99">
        <f t="shared" si="1"/>
        <v>476.95</v>
      </c>
      <c r="AA52" s="100">
        <f t="shared" si="2"/>
        <v>4867</v>
      </c>
      <c r="AB52" s="100">
        <v>0</v>
      </c>
      <c r="AC52" s="100">
        <v>0</v>
      </c>
      <c r="AD52" s="100">
        <v>5343.95</v>
      </c>
      <c r="AE52" s="100">
        <v>0</v>
      </c>
      <c r="AF52" s="100">
        <v>0</v>
      </c>
      <c r="AG52" s="100">
        <v>0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  <c r="AO52" s="100">
        <v>0</v>
      </c>
      <c r="AP52" s="100">
        <v>0</v>
      </c>
      <c r="AQ52" s="100">
        <v>0</v>
      </c>
      <c r="AR52" s="100">
        <v>0</v>
      </c>
      <c r="AS52" s="100">
        <v>476.95</v>
      </c>
      <c r="AT52" s="100">
        <v>0</v>
      </c>
      <c r="AU52" s="100">
        <v>0</v>
      </c>
      <c r="AV52" s="55"/>
    </row>
    <row r="53" spans="1:48" s="26" customFormat="1" x14ac:dyDescent="0.2">
      <c r="A53" s="26">
        <v>42</v>
      </c>
      <c r="B53" s="91">
        <v>42</v>
      </c>
      <c r="C53" s="92" t="s">
        <v>273</v>
      </c>
      <c r="D53" s="92" t="s">
        <v>274</v>
      </c>
      <c r="E53" s="92" t="s">
        <v>65</v>
      </c>
      <c r="F53" s="92" t="s">
        <v>74</v>
      </c>
      <c r="G53" s="93" t="s">
        <v>275</v>
      </c>
      <c r="H53" s="134">
        <v>44439</v>
      </c>
      <c r="I53" s="91" t="s">
        <v>52</v>
      </c>
      <c r="J53" s="96" t="s">
        <v>158</v>
      </c>
      <c r="K53" s="91">
        <v>114</v>
      </c>
      <c r="L53" s="92" t="s">
        <v>276</v>
      </c>
      <c r="M53" s="91" t="s">
        <v>160</v>
      </c>
      <c r="N53" s="97" t="s">
        <v>277</v>
      </c>
      <c r="O53" s="92" t="s">
        <v>278</v>
      </c>
      <c r="P53" s="96" t="s">
        <v>58</v>
      </c>
      <c r="Q53" s="91" t="s">
        <v>163</v>
      </c>
      <c r="R53" s="92">
        <v>202219</v>
      </c>
      <c r="S53" s="92">
        <v>202219</v>
      </c>
      <c r="T53" s="92">
        <v>202219</v>
      </c>
      <c r="U53" s="91" t="s">
        <v>60</v>
      </c>
      <c r="V53" s="97"/>
      <c r="W53" s="98">
        <v>458338</v>
      </c>
      <c r="X53" s="92" t="s">
        <v>62</v>
      </c>
      <c r="Y53" s="99">
        <f t="shared" si="3"/>
        <v>7997.07</v>
      </c>
      <c r="Z53" s="99">
        <f t="shared" si="1"/>
        <v>997.07</v>
      </c>
      <c r="AA53" s="100">
        <f t="shared" si="2"/>
        <v>7000</v>
      </c>
      <c r="AB53" s="100">
        <v>0</v>
      </c>
      <c r="AC53" s="100">
        <v>0</v>
      </c>
      <c r="AD53" s="100">
        <v>7997.07</v>
      </c>
      <c r="AE53" s="100">
        <v>0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v>0</v>
      </c>
      <c r="AR53" s="100">
        <v>0</v>
      </c>
      <c r="AS53" s="100">
        <v>997.07</v>
      </c>
      <c r="AT53" s="100">
        <v>0</v>
      </c>
      <c r="AU53" s="100">
        <v>0</v>
      </c>
      <c r="AV53" s="55"/>
    </row>
    <row r="54" spans="1:48" s="4" customFormat="1" x14ac:dyDescent="0.2">
      <c r="A54" s="26">
        <v>43</v>
      </c>
      <c r="B54" s="91">
        <v>43</v>
      </c>
      <c r="C54" s="92" t="s">
        <v>279</v>
      </c>
      <c r="D54" s="92" t="s">
        <v>280</v>
      </c>
      <c r="E54" s="92" t="s">
        <v>133</v>
      </c>
      <c r="F54" s="92" t="s">
        <v>281</v>
      </c>
      <c r="G54" s="92" t="s">
        <v>282</v>
      </c>
      <c r="H54" s="94">
        <v>44439</v>
      </c>
      <c r="I54" s="91" t="s">
        <v>52</v>
      </c>
      <c r="J54" s="96" t="s">
        <v>158</v>
      </c>
      <c r="K54" s="91">
        <v>114</v>
      </c>
      <c r="L54" s="92" t="s">
        <v>283</v>
      </c>
      <c r="M54" s="91" t="s">
        <v>115</v>
      </c>
      <c r="N54" s="97" t="s">
        <v>277</v>
      </c>
      <c r="O54" s="92" t="s">
        <v>278</v>
      </c>
      <c r="P54" s="96" t="s">
        <v>58</v>
      </c>
      <c r="Q54" s="91" t="s">
        <v>163</v>
      </c>
      <c r="R54" s="92">
        <v>202219</v>
      </c>
      <c r="S54" s="92">
        <v>202219</v>
      </c>
      <c r="T54" s="92">
        <v>202219</v>
      </c>
      <c r="U54" s="91" t="s">
        <v>60</v>
      </c>
      <c r="V54" s="97"/>
      <c r="W54" s="98">
        <v>864480</v>
      </c>
      <c r="X54" s="92" t="s">
        <v>62</v>
      </c>
      <c r="Y54" s="99">
        <f t="shared" si="3"/>
        <v>6725.46</v>
      </c>
      <c r="Z54" s="99">
        <f t="shared" si="1"/>
        <v>725.46</v>
      </c>
      <c r="AA54" s="100">
        <f t="shared" si="2"/>
        <v>6000</v>
      </c>
      <c r="AB54" s="100">
        <v>0</v>
      </c>
      <c r="AC54" s="100">
        <v>0</v>
      </c>
      <c r="AD54" s="100">
        <v>6725.46</v>
      </c>
      <c r="AE54" s="100">
        <v>0</v>
      </c>
      <c r="AF54" s="100">
        <v>0</v>
      </c>
      <c r="AG54" s="100">
        <v>0</v>
      </c>
      <c r="AH54" s="100">
        <v>0</v>
      </c>
      <c r="AI54" s="100">
        <v>0</v>
      </c>
      <c r="AJ54" s="100">
        <v>0</v>
      </c>
      <c r="AK54" s="100">
        <v>0</v>
      </c>
      <c r="AL54" s="100">
        <v>0</v>
      </c>
      <c r="AM54" s="100">
        <v>0</v>
      </c>
      <c r="AN54" s="100">
        <v>0</v>
      </c>
      <c r="AO54" s="100">
        <v>0</v>
      </c>
      <c r="AP54" s="100">
        <v>0</v>
      </c>
      <c r="AQ54" s="100">
        <v>0</v>
      </c>
      <c r="AR54" s="100">
        <v>0</v>
      </c>
      <c r="AS54" s="100">
        <v>725.46</v>
      </c>
      <c r="AT54" s="100">
        <v>0</v>
      </c>
      <c r="AU54" s="100">
        <v>0</v>
      </c>
      <c r="AV54" s="55"/>
    </row>
    <row r="55" spans="1:48" s="26" customFormat="1" x14ac:dyDescent="0.2">
      <c r="A55" s="26">
        <v>44</v>
      </c>
      <c r="B55" s="91">
        <v>44</v>
      </c>
      <c r="C55" s="92" t="s">
        <v>284</v>
      </c>
      <c r="D55" s="92" t="s">
        <v>285</v>
      </c>
      <c r="E55" s="92" t="s">
        <v>74</v>
      </c>
      <c r="F55" s="92" t="s">
        <v>286</v>
      </c>
      <c r="G55" s="93" t="s">
        <v>287</v>
      </c>
      <c r="H55" s="94">
        <v>44439</v>
      </c>
      <c r="I55" s="91" t="s">
        <v>52</v>
      </c>
      <c r="J55" s="96" t="s">
        <v>158</v>
      </c>
      <c r="K55" s="91">
        <v>113</v>
      </c>
      <c r="L55" s="92" t="s">
        <v>288</v>
      </c>
      <c r="M55" s="91" t="s">
        <v>160</v>
      </c>
      <c r="N55" s="97" t="s">
        <v>289</v>
      </c>
      <c r="O55" s="92" t="s">
        <v>290</v>
      </c>
      <c r="P55" s="96" t="s">
        <v>58</v>
      </c>
      <c r="Q55" s="91" t="s">
        <v>163</v>
      </c>
      <c r="R55" s="92">
        <v>202219</v>
      </c>
      <c r="S55" s="92">
        <v>202219</v>
      </c>
      <c r="T55" s="92">
        <v>202219</v>
      </c>
      <c r="U55" s="91" t="s">
        <v>60</v>
      </c>
      <c r="V55" s="97"/>
      <c r="W55" s="98">
        <v>920387</v>
      </c>
      <c r="X55" s="92" t="s">
        <v>62</v>
      </c>
      <c r="Y55" s="99">
        <f t="shared" si="3"/>
        <v>11925.1</v>
      </c>
      <c r="Z55" s="99">
        <f t="shared" si="1"/>
        <v>1836.1</v>
      </c>
      <c r="AA55" s="100">
        <f t="shared" si="2"/>
        <v>10089</v>
      </c>
      <c r="AB55" s="100">
        <v>0</v>
      </c>
      <c r="AC55" s="100"/>
      <c r="AD55" s="100">
        <v>11925.1</v>
      </c>
      <c r="AE55" s="100">
        <v>0</v>
      </c>
      <c r="AF55" s="100">
        <v>0</v>
      </c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00">
        <v>0</v>
      </c>
      <c r="AQ55" s="100">
        <v>0</v>
      </c>
      <c r="AR55" s="100">
        <v>0</v>
      </c>
      <c r="AS55" s="100">
        <v>1836.1</v>
      </c>
      <c r="AT55" s="100">
        <v>0</v>
      </c>
      <c r="AU55" s="100">
        <v>0</v>
      </c>
      <c r="AV55" s="55"/>
    </row>
    <row r="56" spans="1:48" s="26" customFormat="1" x14ac:dyDescent="0.2">
      <c r="A56" s="26">
        <v>45</v>
      </c>
      <c r="B56" s="91">
        <v>45</v>
      </c>
      <c r="C56" s="92" t="s">
        <v>291</v>
      </c>
      <c r="D56" s="92" t="s">
        <v>292</v>
      </c>
      <c r="E56" s="92" t="s">
        <v>293</v>
      </c>
      <c r="F56" s="92" t="s">
        <v>74</v>
      </c>
      <c r="G56" s="93" t="s">
        <v>294</v>
      </c>
      <c r="H56" s="94">
        <v>44439</v>
      </c>
      <c r="I56" s="91" t="s">
        <v>52</v>
      </c>
      <c r="J56" s="96" t="s">
        <v>158</v>
      </c>
      <c r="K56" s="91">
        <v>114</v>
      </c>
      <c r="L56" s="92" t="s">
        <v>114</v>
      </c>
      <c r="M56" s="91" t="s">
        <v>115</v>
      </c>
      <c r="N56" s="97" t="s">
        <v>289</v>
      </c>
      <c r="O56" s="92" t="s">
        <v>290</v>
      </c>
      <c r="P56" s="96" t="s">
        <v>58</v>
      </c>
      <c r="Q56" s="91" t="s">
        <v>163</v>
      </c>
      <c r="R56" s="92">
        <v>202219</v>
      </c>
      <c r="S56" s="92">
        <v>202219</v>
      </c>
      <c r="T56" s="92">
        <v>202219</v>
      </c>
      <c r="U56" s="91" t="s">
        <v>60</v>
      </c>
      <c r="V56" s="97"/>
      <c r="W56" s="98">
        <v>864498</v>
      </c>
      <c r="X56" s="92" t="s">
        <v>62</v>
      </c>
      <c r="Y56" s="99">
        <f t="shared" si="3"/>
        <v>4907.04</v>
      </c>
      <c r="Z56" s="99">
        <f t="shared" si="1"/>
        <v>407.04</v>
      </c>
      <c r="AA56" s="100">
        <f t="shared" si="2"/>
        <v>4500</v>
      </c>
      <c r="AB56" s="100">
        <v>0</v>
      </c>
      <c r="AC56" s="100">
        <v>0</v>
      </c>
      <c r="AD56" s="100">
        <v>4907.04</v>
      </c>
      <c r="AE56" s="100">
        <v>0</v>
      </c>
      <c r="AF56" s="100">
        <v>0</v>
      </c>
      <c r="AG56" s="100">
        <v>0</v>
      </c>
      <c r="AH56" s="100">
        <v>0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0</v>
      </c>
      <c r="AO56" s="100">
        <v>0</v>
      </c>
      <c r="AP56" s="100">
        <v>0</v>
      </c>
      <c r="AQ56" s="100">
        <v>0</v>
      </c>
      <c r="AR56" s="100">
        <v>0</v>
      </c>
      <c r="AS56" s="100">
        <v>407.04</v>
      </c>
      <c r="AT56" s="100">
        <v>0</v>
      </c>
      <c r="AU56" s="100">
        <v>0</v>
      </c>
      <c r="AV56" s="55"/>
    </row>
    <row r="57" spans="1:48" s="26" customFormat="1" x14ac:dyDescent="0.2">
      <c r="A57" s="26">
        <v>46</v>
      </c>
      <c r="B57" s="91">
        <v>46</v>
      </c>
      <c r="C57" s="92" t="s">
        <v>295</v>
      </c>
      <c r="D57" s="92" t="s">
        <v>296</v>
      </c>
      <c r="E57" s="92" t="s">
        <v>119</v>
      </c>
      <c r="F57" s="92" t="s">
        <v>297</v>
      </c>
      <c r="G57" s="93" t="s">
        <v>298</v>
      </c>
      <c r="H57" s="94">
        <v>44477</v>
      </c>
      <c r="I57" s="91" t="s">
        <v>52</v>
      </c>
      <c r="J57" s="96" t="s">
        <v>158</v>
      </c>
      <c r="K57" s="91">
        <v>114</v>
      </c>
      <c r="L57" s="92" t="s">
        <v>299</v>
      </c>
      <c r="M57" s="91" t="s">
        <v>160</v>
      </c>
      <c r="N57" s="97" t="s">
        <v>152</v>
      </c>
      <c r="O57" s="92" t="s">
        <v>153</v>
      </c>
      <c r="P57" s="96" t="s">
        <v>58</v>
      </c>
      <c r="Q57" s="91" t="s">
        <v>163</v>
      </c>
      <c r="R57" s="92">
        <v>202219</v>
      </c>
      <c r="S57" s="92">
        <v>202219</v>
      </c>
      <c r="T57" s="92">
        <v>202219</v>
      </c>
      <c r="U57" s="91" t="s">
        <v>60</v>
      </c>
      <c r="V57" s="97"/>
      <c r="W57" s="98">
        <v>678200</v>
      </c>
      <c r="X57" s="92" t="s">
        <v>62</v>
      </c>
      <c r="Y57" s="99">
        <f t="shared" si="3"/>
        <v>6725.46</v>
      </c>
      <c r="Z57" s="99">
        <f t="shared" si="1"/>
        <v>725.46</v>
      </c>
      <c r="AA57" s="100">
        <f t="shared" si="2"/>
        <v>6000</v>
      </c>
      <c r="AB57" s="100">
        <v>0</v>
      </c>
      <c r="AC57" s="100">
        <v>0</v>
      </c>
      <c r="AD57" s="100">
        <v>6725.46</v>
      </c>
      <c r="AE57" s="100">
        <v>0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0">
        <v>0</v>
      </c>
      <c r="AN57" s="100">
        <v>0</v>
      </c>
      <c r="AO57" s="100">
        <v>0</v>
      </c>
      <c r="AP57" s="100">
        <v>0</v>
      </c>
      <c r="AQ57" s="100">
        <v>0</v>
      </c>
      <c r="AR57" s="100">
        <v>0</v>
      </c>
      <c r="AS57" s="100">
        <v>725.46</v>
      </c>
      <c r="AT57" s="100">
        <v>0</v>
      </c>
      <c r="AU57" s="100">
        <v>0</v>
      </c>
      <c r="AV57" s="55"/>
    </row>
    <row r="58" spans="1:48" s="26" customFormat="1" x14ac:dyDescent="0.2">
      <c r="A58" s="26">
        <v>47</v>
      </c>
      <c r="B58" s="91">
        <v>47</v>
      </c>
      <c r="C58" s="92" t="s">
        <v>300</v>
      </c>
      <c r="D58" s="92" t="s">
        <v>301</v>
      </c>
      <c r="E58" s="92" t="s">
        <v>302</v>
      </c>
      <c r="F58" s="92" t="s">
        <v>171</v>
      </c>
      <c r="G58" s="93" t="s">
        <v>303</v>
      </c>
      <c r="H58" s="94">
        <v>44452</v>
      </c>
      <c r="I58" s="96" t="s">
        <v>52</v>
      </c>
      <c r="J58" s="96" t="s">
        <v>158</v>
      </c>
      <c r="K58" s="91">
        <v>114</v>
      </c>
      <c r="L58" s="92" t="s">
        <v>304</v>
      </c>
      <c r="M58" s="91" t="s">
        <v>115</v>
      </c>
      <c r="N58" s="97" t="s">
        <v>305</v>
      </c>
      <c r="O58" s="92" t="s">
        <v>306</v>
      </c>
      <c r="P58" s="96" t="s">
        <v>58</v>
      </c>
      <c r="Q58" s="91" t="s">
        <v>163</v>
      </c>
      <c r="R58" s="92">
        <v>202219</v>
      </c>
      <c r="S58" s="92">
        <v>202219</v>
      </c>
      <c r="T58" s="92">
        <v>202219</v>
      </c>
      <c r="U58" s="91" t="s">
        <v>60</v>
      </c>
      <c r="V58" s="97"/>
      <c r="W58" s="98">
        <v>443446</v>
      </c>
      <c r="X58" s="92" t="s">
        <v>62</v>
      </c>
      <c r="Y58" s="99">
        <f t="shared" si="3"/>
        <v>8185.27</v>
      </c>
      <c r="Z58" s="99">
        <f t="shared" si="1"/>
        <v>1037.27</v>
      </c>
      <c r="AA58" s="100">
        <f t="shared" si="2"/>
        <v>7148</v>
      </c>
      <c r="AB58" s="100">
        <v>0</v>
      </c>
      <c r="AC58" s="100">
        <v>0</v>
      </c>
      <c r="AD58" s="100">
        <v>8185.27</v>
      </c>
      <c r="AE58" s="100">
        <v>0</v>
      </c>
      <c r="AF58" s="100">
        <v>0</v>
      </c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00">
        <v>0</v>
      </c>
      <c r="AQ58" s="100">
        <v>0</v>
      </c>
      <c r="AR58" s="100">
        <v>0</v>
      </c>
      <c r="AS58" s="100">
        <v>1037.27</v>
      </c>
      <c r="AT58" s="100">
        <v>0</v>
      </c>
      <c r="AU58" s="100">
        <v>0</v>
      </c>
      <c r="AV58" s="55"/>
    </row>
    <row r="59" spans="1:48" s="26" customFormat="1" x14ac:dyDescent="0.2">
      <c r="A59" s="26">
        <v>48</v>
      </c>
      <c r="B59" s="91">
        <v>48</v>
      </c>
      <c r="C59" s="92" t="s">
        <v>307</v>
      </c>
      <c r="D59" s="92" t="s">
        <v>308</v>
      </c>
      <c r="E59" s="92" t="s">
        <v>125</v>
      </c>
      <c r="F59" s="92" t="s">
        <v>309</v>
      </c>
      <c r="G59" s="93" t="s">
        <v>310</v>
      </c>
      <c r="H59" s="94">
        <v>44439</v>
      </c>
      <c r="I59" s="96" t="s">
        <v>52</v>
      </c>
      <c r="J59" s="96" t="s">
        <v>158</v>
      </c>
      <c r="K59" s="91">
        <v>114</v>
      </c>
      <c r="L59" s="92" t="s">
        <v>311</v>
      </c>
      <c r="M59" s="91" t="s">
        <v>115</v>
      </c>
      <c r="N59" s="97" t="s">
        <v>305</v>
      </c>
      <c r="O59" s="92" t="s">
        <v>306</v>
      </c>
      <c r="P59" s="96" t="s">
        <v>58</v>
      </c>
      <c r="Q59" s="91" t="s">
        <v>163</v>
      </c>
      <c r="R59" s="92">
        <v>202219</v>
      </c>
      <c r="S59" s="92">
        <v>202219</v>
      </c>
      <c r="T59" s="92">
        <v>202219</v>
      </c>
      <c r="U59" s="91" t="s">
        <v>60</v>
      </c>
      <c r="V59" s="97"/>
      <c r="W59" s="98">
        <v>864528</v>
      </c>
      <c r="X59" s="92" t="s">
        <v>62</v>
      </c>
      <c r="Y59" s="99">
        <f t="shared" si="3"/>
        <v>4224.43</v>
      </c>
      <c r="Z59" s="99">
        <f t="shared" si="1"/>
        <v>324.43</v>
      </c>
      <c r="AA59" s="100">
        <f t="shared" si="2"/>
        <v>3900.0000000000005</v>
      </c>
      <c r="AB59" s="100">
        <v>0</v>
      </c>
      <c r="AC59" s="100">
        <v>0</v>
      </c>
      <c r="AD59" s="100">
        <v>4224.43</v>
      </c>
      <c r="AE59" s="100">
        <v>0</v>
      </c>
      <c r="AF59" s="100">
        <v>0</v>
      </c>
      <c r="AG59" s="100">
        <v>0</v>
      </c>
      <c r="AH59" s="100">
        <v>0</v>
      </c>
      <c r="AI59" s="100">
        <v>0</v>
      </c>
      <c r="AJ59" s="100">
        <v>0</v>
      </c>
      <c r="AK59" s="100">
        <v>0</v>
      </c>
      <c r="AL59" s="100">
        <v>0</v>
      </c>
      <c r="AM59" s="100">
        <v>0</v>
      </c>
      <c r="AN59" s="100">
        <v>0</v>
      </c>
      <c r="AO59" s="100">
        <v>0</v>
      </c>
      <c r="AP59" s="100">
        <v>0</v>
      </c>
      <c r="AQ59" s="100">
        <v>0</v>
      </c>
      <c r="AR59" s="100">
        <v>0</v>
      </c>
      <c r="AS59" s="100">
        <v>324.43</v>
      </c>
      <c r="AT59" s="100">
        <v>0</v>
      </c>
      <c r="AU59" s="100">
        <v>0</v>
      </c>
      <c r="AV59" s="55"/>
    </row>
    <row r="60" spans="1:48" s="26" customFormat="1" x14ac:dyDescent="0.2">
      <c r="A60" s="26">
        <v>49</v>
      </c>
      <c r="B60" s="91">
        <v>49</v>
      </c>
      <c r="C60" s="92" t="s">
        <v>312</v>
      </c>
      <c r="D60" s="92" t="s">
        <v>313</v>
      </c>
      <c r="E60" s="92" t="s">
        <v>65</v>
      </c>
      <c r="F60" s="92" t="s">
        <v>199</v>
      </c>
      <c r="G60" s="93" t="s">
        <v>314</v>
      </c>
      <c r="H60" s="94">
        <v>44439</v>
      </c>
      <c r="I60" s="91" t="s">
        <v>52</v>
      </c>
      <c r="J60" s="96" t="s">
        <v>158</v>
      </c>
      <c r="K60" s="91">
        <v>114</v>
      </c>
      <c r="L60" s="92" t="s">
        <v>315</v>
      </c>
      <c r="M60" s="91" t="s">
        <v>115</v>
      </c>
      <c r="N60" s="97" t="s">
        <v>56</v>
      </c>
      <c r="O60" s="92" t="s">
        <v>57</v>
      </c>
      <c r="P60" s="96" t="s">
        <v>58</v>
      </c>
      <c r="Q60" s="91" t="s">
        <v>163</v>
      </c>
      <c r="R60" s="92">
        <v>202219</v>
      </c>
      <c r="S60" s="92">
        <v>202219</v>
      </c>
      <c r="T60" s="92">
        <v>202219</v>
      </c>
      <c r="U60" s="91" t="s">
        <v>60</v>
      </c>
      <c r="V60" s="97"/>
      <c r="W60" s="98">
        <v>468280</v>
      </c>
      <c r="X60" s="92" t="s">
        <v>62</v>
      </c>
      <c r="Y60" s="99">
        <f t="shared" si="3"/>
        <v>3975.33</v>
      </c>
      <c r="Z60" s="99">
        <f t="shared" si="1"/>
        <v>297.33</v>
      </c>
      <c r="AA60" s="100">
        <f t="shared" si="2"/>
        <v>3678</v>
      </c>
      <c r="AB60" s="100">
        <v>0</v>
      </c>
      <c r="AC60" s="100">
        <v>0</v>
      </c>
      <c r="AD60" s="100">
        <v>3975.33</v>
      </c>
      <c r="AE60" s="100">
        <v>0</v>
      </c>
      <c r="AF60" s="100">
        <v>0</v>
      </c>
      <c r="AG60" s="100">
        <v>0</v>
      </c>
      <c r="AH60" s="100">
        <v>0</v>
      </c>
      <c r="AI60" s="100">
        <v>0</v>
      </c>
      <c r="AJ60" s="100">
        <v>0</v>
      </c>
      <c r="AK60" s="100">
        <v>0</v>
      </c>
      <c r="AL60" s="100">
        <v>0</v>
      </c>
      <c r="AM60" s="100">
        <v>0</v>
      </c>
      <c r="AN60" s="100">
        <v>0</v>
      </c>
      <c r="AO60" s="100">
        <v>0</v>
      </c>
      <c r="AP60" s="100">
        <v>0</v>
      </c>
      <c r="AQ60" s="100">
        <v>0</v>
      </c>
      <c r="AR60" s="100">
        <v>0</v>
      </c>
      <c r="AS60" s="100">
        <v>297.33</v>
      </c>
      <c r="AT60" s="100">
        <v>0</v>
      </c>
      <c r="AU60" s="100">
        <v>0</v>
      </c>
      <c r="AV60" s="55"/>
    </row>
    <row r="61" spans="1:48" s="26" customFormat="1" x14ac:dyDescent="0.2">
      <c r="A61" s="26">
        <v>50</v>
      </c>
      <c r="B61" s="91">
        <v>50</v>
      </c>
      <c r="C61" s="92" t="s">
        <v>316</v>
      </c>
      <c r="D61" s="92" t="s">
        <v>317</v>
      </c>
      <c r="E61" s="92" t="s">
        <v>74</v>
      </c>
      <c r="F61" s="92" t="s">
        <v>74</v>
      </c>
      <c r="G61" s="93" t="s">
        <v>318</v>
      </c>
      <c r="H61" s="94">
        <v>44439</v>
      </c>
      <c r="I61" s="91" t="s">
        <v>52</v>
      </c>
      <c r="J61" s="96" t="s">
        <v>158</v>
      </c>
      <c r="K61" s="91">
        <v>114</v>
      </c>
      <c r="L61" s="92" t="s">
        <v>319</v>
      </c>
      <c r="M61" s="91" t="s">
        <v>160</v>
      </c>
      <c r="N61" s="97" t="s">
        <v>320</v>
      </c>
      <c r="O61" s="92" t="s">
        <v>321</v>
      </c>
      <c r="P61" s="96" t="s">
        <v>58</v>
      </c>
      <c r="Q61" s="91" t="s">
        <v>163</v>
      </c>
      <c r="R61" s="92">
        <v>202219</v>
      </c>
      <c r="S61" s="92">
        <v>202219</v>
      </c>
      <c r="T61" s="92">
        <v>202219</v>
      </c>
      <c r="U61" s="91" t="s">
        <v>60</v>
      </c>
      <c r="V61" s="97"/>
      <c r="W61" s="98">
        <v>864538</v>
      </c>
      <c r="X61" s="92" t="s">
        <v>62</v>
      </c>
      <c r="Y61" s="99">
        <f t="shared" si="3"/>
        <v>4907.04</v>
      </c>
      <c r="Z61" s="99">
        <f t="shared" si="1"/>
        <v>407.04</v>
      </c>
      <c r="AA61" s="100">
        <f t="shared" si="2"/>
        <v>4500</v>
      </c>
      <c r="AB61" s="100">
        <v>0</v>
      </c>
      <c r="AC61" s="100">
        <v>0</v>
      </c>
      <c r="AD61" s="100">
        <v>4907.04</v>
      </c>
      <c r="AE61" s="100">
        <v>0</v>
      </c>
      <c r="AF61" s="100">
        <v>0</v>
      </c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0">
        <v>0</v>
      </c>
      <c r="AN61" s="100">
        <v>0</v>
      </c>
      <c r="AO61" s="100">
        <v>0</v>
      </c>
      <c r="AP61" s="100">
        <v>0</v>
      </c>
      <c r="AQ61" s="100">
        <v>0</v>
      </c>
      <c r="AR61" s="100">
        <v>0</v>
      </c>
      <c r="AS61" s="100">
        <v>407.04</v>
      </c>
      <c r="AT61" s="100">
        <v>0</v>
      </c>
      <c r="AU61" s="100">
        <v>0</v>
      </c>
      <c r="AV61" s="55"/>
    </row>
    <row r="62" spans="1:48" s="26" customFormat="1" x14ac:dyDescent="0.2">
      <c r="A62" s="26">
        <v>51</v>
      </c>
      <c r="B62" s="91">
        <v>51</v>
      </c>
      <c r="C62" s="92" t="s">
        <v>322</v>
      </c>
      <c r="D62" s="92" t="s">
        <v>323</v>
      </c>
      <c r="E62" s="92" t="s">
        <v>324</v>
      </c>
      <c r="F62" s="92" t="s">
        <v>187</v>
      </c>
      <c r="G62" s="93" t="s">
        <v>325</v>
      </c>
      <c r="H62" s="94">
        <v>44439</v>
      </c>
      <c r="I62" s="91" t="s">
        <v>52</v>
      </c>
      <c r="J62" s="96" t="s">
        <v>158</v>
      </c>
      <c r="K62" s="91">
        <v>114</v>
      </c>
      <c r="L62" s="92" t="s">
        <v>326</v>
      </c>
      <c r="M62" s="91" t="s">
        <v>115</v>
      </c>
      <c r="N62" s="97" t="s">
        <v>320</v>
      </c>
      <c r="O62" s="92" t="s">
        <v>321</v>
      </c>
      <c r="P62" s="96" t="s">
        <v>58</v>
      </c>
      <c r="Q62" s="91" t="s">
        <v>163</v>
      </c>
      <c r="R62" s="92">
        <v>202219</v>
      </c>
      <c r="S62" s="92">
        <v>202219</v>
      </c>
      <c r="T62" s="92">
        <v>202219</v>
      </c>
      <c r="U62" s="91" t="s">
        <v>60</v>
      </c>
      <c r="V62" s="97"/>
      <c r="W62" s="98">
        <v>864545</v>
      </c>
      <c r="X62" s="92" t="s">
        <v>62</v>
      </c>
      <c r="Y62" s="99">
        <f t="shared" si="3"/>
        <v>3775.6</v>
      </c>
      <c r="Z62" s="99">
        <f t="shared" si="1"/>
        <v>275.60000000000002</v>
      </c>
      <c r="AA62" s="100">
        <f t="shared" si="2"/>
        <v>3500</v>
      </c>
      <c r="AB62" s="100">
        <v>0</v>
      </c>
      <c r="AC62" s="100">
        <v>0</v>
      </c>
      <c r="AD62" s="100">
        <v>3775.6</v>
      </c>
      <c r="AE62" s="100">
        <v>0</v>
      </c>
      <c r="AF62" s="100">
        <v>0</v>
      </c>
      <c r="AG62" s="100">
        <v>0</v>
      </c>
      <c r="AH62" s="100">
        <v>0</v>
      </c>
      <c r="AI62" s="100">
        <v>0</v>
      </c>
      <c r="AJ62" s="100">
        <v>0</v>
      </c>
      <c r="AK62" s="100">
        <v>0</v>
      </c>
      <c r="AL62" s="100">
        <v>0</v>
      </c>
      <c r="AM62" s="100">
        <v>0</v>
      </c>
      <c r="AN62" s="100">
        <v>0</v>
      </c>
      <c r="AO62" s="100">
        <v>0</v>
      </c>
      <c r="AP62" s="100">
        <v>0</v>
      </c>
      <c r="AQ62" s="100">
        <v>0</v>
      </c>
      <c r="AR62" s="100">
        <v>0</v>
      </c>
      <c r="AS62" s="100">
        <v>275.60000000000002</v>
      </c>
      <c r="AT62" s="100">
        <v>0</v>
      </c>
      <c r="AU62" s="100">
        <v>0</v>
      </c>
      <c r="AV62" s="55"/>
    </row>
    <row r="63" spans="1:48" s="26" customFormat="1" x14ac:dyDescent="0.2">
      <c r="A63" s="26">
        <v>52</v>
      </c>
      <c r="B63" s="91">
        <v>52</v>
      </c>
      <c r="C63" s="92" t="s">
        <v>327</v>
      </c>
      <c r="D63" s="92" t="s">
        <v>328</v>
      </c>
      <c r="E63" s="92" t="s">
        <v>329</v>
      </c>
      <c r="F63" s="92" t="s">
        <v>330</v>
      </c>
      <c r="G63" s="93" t="s">
        <v>331</v>
      </c>
      <c r="H63" s="94">
        <v>44439</v>
      </c>
      <c r="I63" s="91" t="s">
        <v>52</v>
      </c>
      <c r="J63" s="96" t="s">
        <v>158</v>
      </c>
      <c r="K63" s="91">
        <v>114</v>
      </c>
      <c r="L63" s="92" t="s">
        <v>332</v>
      </c>
      <c r="M63" s="91" t="s">
        <v>115</v>
      </c>
      <c r="N63" s="97" t="s">
        <v>333</v>
      </c>
      <c r="O63" s="92" t="s">
        <v>334</v>
      </c>
      <c r="P63" s="96" t="s">
        <v>58</v>
      </c>
      <c r="Q63" s="91" t="s">
        <v>163</v>
      </c>
      <c r="R63" s="92">
        <v>202219</v>
      </c>
      <c r="S63" s="92">
        <v>202219</v>
      </c>
      <c r="T63" s="92">
        <v>202219</v>
      </c>
      <c r="U63" s="91" t="s">
        <v>60</v>
      </c>
      <c r="V63" s="97"/>
      <c r="W63" s="98">
        <v>206737</v>
      </c>
      <c r="X63" s="92" t="s">
        <v>62</v>
      </c>
      <c r="Y63" s="99">
        <f t="shared" si="3"/>
        <v>5196.33</v>
      </c>
      <c r="Z63" s="99">
        <f t="shared" si="1"/>
        <v>453.33</v>
      </c>
      <c r="AA63" s="100">
        <f t="shared" si="2"/>
        <v>4743</v>
      </c>
      <c r="AB63" s="100">
        <v>0</v>
      </c>
      <c r="AC63" s="100">
        <v>0</v>
      </c>
      <c r="AD63" s="100">
        <v>5196.33</v>
      </c>
      <c r="AE63" s="100">
        <v>0</v>
      </c>
      <c r="AF63" s="100">
        <v>0</v>
      </c>
      <c r="AG63" s="100">
        <v>0</v>
      </c>
      <c r="AH63" s="100">
        <v>0</v>
      </c>
      <c r="AI63" s="100">
        <v>0</v>
      </c>
      <c r="AJ63" s="100">
        <v>0</v>
      </c>
      <c r="AK63" s="100">
        <v>0</v>
      </c>
      <c r="AL63" s="100">
        <v>0</v>
      </c>
      <c r="AM63" s="100">
        <v>0</v>
      </c>
      <c r="AN63" s="100">
        <v>0</v>
      </c>
      <c r="AO63" s="100">
        <v>0</v>
      </c>
      <c r="AP63" s="100">
        <v>0</v>
      </c>
      <c r="AQ63" s="100">
        <v>0</v>
      </c>
      <c r="AR63" s="100">
        <v>0</v>
      </c>
      <c r="AS63" s="100">
        <v>453.33</v>
      </c>
      <c r="AT63" s="100">
        <v>0</v>
      </c>
      <c r="AU63" s="100">
        <v>0</v>
      </c>
      <c r="AV63" s="55"/>
    </row>
    <row r="64" spans="1:48" s="26" customFormat="1" x14ac:dyDescent="0.2">
      <c r="A64" s="26">
        <v>53</v>
      </c>
      <c r="B64" s="91">
        <v>53</v>
      </c>
      <c r="C64" s="92" t="s">
        <v>335</v>
      </c>
      <c r="D64" s="92" t="s">
        <v>336</v>
      </c>
      <c r="E64" s="92" t="s">
        <v>337</v>
      </c>
      <c r="F64" s="92" t="s">
        <v>338</v>
      </c>
      <c r="G64" s="93" t="s">
        <v>339</v>
      </c>
      <c r="H64" s="94">
        <v>44439</v>
      </c>
      <c r="I64" s="91" t="s">
        <v>52</v>
      </c>
      <c r="J64" s="96" t="s">
        <v>158</v>
      </c>
      <c r="K64" s="91">
        <v>114</v>
      </c>
      <c r="L64" s="92" t="s">
        <v>340</v>
      </c>
      <c r="M64" s="91" t="s">
        <v>115</v>
      </c>
      <c r="N64" s="97" t="s">
        <v>333</v>
      </c>
      <c r="O64" s="92" t="s">
        <v>334</v>
      </c>
      <c r="P64" s="96" t="s">
        <v>58</v>
      </c>
      <c r="Q64" s="91" t="s">
        <v>163</v>
      </c>
      <c r="R64" s="92">
        <v>202219</v>
      </c>
      <c r="S64" s="92">
        <v>202219</v>
      </c>
      <c r="T64" s="92">
        <v>202219</v>
      </c>
      <c r="U64" s="91" t="s">
        <v>60</v>
      </c>
      <c r="V64" s="97"/>
      <c r="W64" s="98">
        <v>623890</v>
      </c>
      <c r="X64" s="92" t="s">
        <v>62</v>
      </c>
      <c r="Y64" s="99">
        <f t="shared" si="3"/>
        <v>2000</v>
      </c>
      <c r="Z64" s="99">
        <f t="shared" si="1"/>
        <v>0</v>
      </c>
      <c r="AA64" s="100">
        <f t="shared" si="2"/>
        <v>2000</v>
      </c>
      <c r="AB64" s="100">
        <v>0</v>
      </c>
      <c r="AC64" s="100">
        <v>0</v>
      </c>
      <c r="AD64" s="100">
        <v>2000</v>
      </c>
      <c r="AE64" s="100">
        <v>0</v>
      </c>
      <c r="AF64" s="100">
        <v>0</v>
      </c>
      <c r="AG64" s="100">
        <v>0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0</v>
      </c>
      <c r="AS64" s="100">
        <v>0</v>
      </c>
      <c r="AT64" s="100">
        <v>0</v>
      </c>
      <c r="AU64" s="100">
        <v>0</v>
      </c>
      <c r="AV64" s="55"/>
    </row>
    <row r="65" spans="1:48" s="26" customFormat="1" x14ac:dyDescent="0.2">
      <c r="A65" s="26">
        <v>54</v>
      </c>
      <c r="B65" s="91">
        <v>54</v>
      </c>
      <c r="C65" s="92" t="s">
        <v>341</v>
      </c>
      <c r="D65" s="92" t="s">
        <v>342</v>
      </c>
      <c r="E65" s="92" t="s">
        <v>343</v>
      </c>
      <c r="F65" s="92" t="s">
        <v>344</v>
      </c>
      <c r="G65" s="93" t="s">
        <v>345</v>
      </c>
      <c r="H65" s="94">
        <v>44439</v>
      </c>
      <c r="I65" s="91" t="s">
        <v>52</v>
      </c>
      <c r="J65" s="96" t="s">
        <v>158</v>
      </c>
      <c r="K65" s="91">
        <v>114</v>
      </c>
      <c r="L65" s="92" t="s">
        <v>346</v>
      </c>
      <c r="M65" s="91" t="s">
        <v>115</v>
      </c>
      <c r="N65" s="97" t="s">
        <v>347</v>
      </c>
      <c r="O65" s="92" t="s">
        <v>348</v>
      </c>
      <c r="P65" s="96" t="s">
        <v>58</v>
      </c>
      <c r="Q65" s="91" t="s">
        <v>163</v>
      </c>
      <c r="R65" s="92">
        <v>202219</v>
      </c>
      <c r="S65" s="92">
        <v>202219</v>
      </c>
      <c r="T65" s="92">
        <v>202219</v>
      </c>
      <c r="U65" s="91" t="s">
        <v>60</v>
      </c>
      <c r="V65" s="97"/>
      <c r="W65" s="98">
        <v>864553</v>
      </c>
      <c r="X65" s="92" t="s">
        <v>62</v>
      </c>
      <c r="Y65" s="99">
        <f t="shared" si="3"/>
        <v>3542.91</v>
      </c>
      <c r="Z65" s="99">
        <f t="shared" si="1"/>
        <v>142.91</v>
      </c>
      <c r="AA65" s="100">
        <f t="shared" si="2"/>
        <v>3400</v>
      </c>
      <c r="AB65" s="100">
        <v>0</v>
      </c>
      <c r="AC65" s="100">
        <v>0</v>
      </c>
      <c r="AD65" s="100">
        <v>3542.91</v>
      </c>
      <c r="AE65" s="100">
        <v>0</v>
      </c>
      <c r="AF65" s="100">
        <v>0</v>
      </c>
      <c r="AG65" s="100">
        <v>0</v>
      </c>
      <c r="AH65" s="100">
        <v>0</v>
      </c>
      <c r="AI65" s="100">
        <v>0</v>
      </c>
      <c r="AJ65" s="100">
        <v>0</v>
      </c>
      <c r="AK65" s="100">
        <v>0</v>
      </c>
      <c r="AL65" s="100">
        <v>0</v>
      </c>
      <c r="AM65" s="100">
        <v>0</v>
      </c>
      <c r="AN65" s="100">
        <v>0</v>
      </c>
      <c r="AO65" s="100">
        <v>0</v>
      </c>
      <c r="AP65" s="100">
        <v>0</v>
      </c>
      <c r="AQ65" s="100">
        <v>0</v>
      </c>
      <c r="AR65" s="100">
        <v>0</v>
      </c>
      <c r="AS65" s="100">
        <v>142.91</v>
      </c>
      <c r="AT65" s="100">
        <v>0</v>
      </c>
      <c r="AU65" s="100">
        <v>0</v>
      </c>
      <c r="AV65" s="55"/>
    </row>
    <row r="66" spans="1:48" s="26" customFormat="1" x14ac:dyDescent="0.2">
      <c r="A66" s="26">
        <v>55</v>
      </c>
      <c r="B66" s="91">
        <v>55</v>
      </c>
      <c r="C66" s="92" t="s">
        <v>349</v>
      </c>
      <c r="D66" s="92" t="s">
        <v>350</v>
      </c>
      <c r="E66" s="92" t="s">
        <v>351</v>
      </c>
      <c r="F66" s="92" t="s">
        <v>352</v>
      </c>
      <c r="G66" s="93" t="s">
        <v>353</v>
      </c>
      <c r="H66" s="94">
        <v>44446</v>
      </c>
      <c r="I66" s="91" t="s">
        <v>52</v>
      </c>
      <c r="J66" s="96" t="s">
        <v>158</v>
      </c>
      <c r="K66" s="91">
        <v>114</v>
      </c>
      <c r="L66" s="92" t="s">
        <v>354</v>
      </c>
      <c r="M66" s="91" t="s">
        <v>160</v>
      </c>
      <c r="N66" s="97" t="s">
        <v>355</v>
      </c>
      <c r="O66" s="92" t="s">
        <v>356</v>
      </c>
      <c r="P66" s="96" t="s">
        <v>58</v>
      </c>
      <c r="Q66" s="91" t="s">
        <v>163</v>
      </c>
      <c r="R66" s="92">
        <v>202219</v>
      </c>
      <c r="S66" s="92">
        <v>202219</v>
      </c>
      <c r="T66" s="92">
        <v>202219</v>
      </c>
      <c r="U66" s="91" t="s">
        <v>60</v>
      </c>
      <c r="V66" s="97"/>
      <c r="W66" s="98">
        <v>864561</v>
      </c>
      <c r="X66" s="92" t="s">
        <v>62</v>
      </c>
      <c r="Y66" s="99">
        <f t="shared" si="3"/>
        <v>4258.09</v>
      </c>
      <c r="Z66" s="99">
        <f t="shared" si="1"/>
        <v>328.09</v>
      </c>
      <c r="AA66" s="100">
        <f t="shared" si="2"/>
        <v>3930</v>
      </c>
      <c r="AB66" s="100">
        <v>0</v>
      </c>
      <c r="AC66" s="100">
        <v>0</v>
      </c>
      <c r="AD66" s="100">
        <v>4258.09</v>
      </c>
      <c r="AE66" s="100">
        <v>0</v>
      </c>
      <c r="AF66" s="100">
        <v>0</v>
      </c>
      <c r="AG66" s="100">
        <v>0</v>
      </c>
      <c r="AH66" s="100">
        <v>0</v>
      </c>
      <c r="AI66" s="100">
        <v>0</v>
      </c>
      <c r="AJ66" s="100">
        <v>0</v>
      </c>
      <c r="AK66" s="100">
        <v>0</v>
      </c>
      <c r="AL66" s="100">
        <v>0</v>
      </c>
      <c r="AM66" s="100">
        <v>0</v>
      </c>
      <c r="AN66" s="100">
        <v>0</v>
      </c>
      <c r="AO66" s="100">
        <v>0</v>
      </c>
      <c r="AP66" s="100">
        <v>0</v>
      </c>
      <c r="AQ66" s="100">
        <v>0</v>
      </c>
      <c r="AR66" s="100">
        <v>0</v>
      </c>
      <c r="AS66" s="100">
        <v>328.09</v>
      </c>
      <c r="AT66" s="100">
        <v>0</v>
      </c>
      <c r="AU66" s="100">
        <v>0</v>
      </c>
      <c r="AV66" s="55"/>
    </row>
    <row r="67" spans="1:48" s="26" customFormat="1" x14ac:dyDescent="0.2">
      <c r="A67" s="26">
        <v>56</v>
      </c>
      <c r="B67" s="91">
        <v>56</v>
      </c>
      <c r="C67" s="92" t="s">
        <v>357</v>
      </c>
      <c r="D67" s="92" t="s">
        <v>358</v>
      </c>
      <c r="E67" s="92" t="s">
        <v>359</v>
      </c>
      <c r="F67" s="92" t="s">
        <v>171</v>
      </c>
      <c r="G67" s="92" t="s">
        <v>360</v>
      </c>
      <c r="H67" s="94">
        <v>44439</v>
      </c>
      <c r="I67" s="91" t="s">
        <v>52</v>
      </c>
      <c r="J67" s="96" t="s">
        <v>158</v>
      </c>
      <c r="K67" s="91">
        <v>114</v>
      </c>
      <c r="L67" s="92" t="s">
        <v>361</v>
      </c>
      <c r="M67" s="91" t="s">
        <v>115</v>
      </c>
      <c r="N67" s="97" t="s">
        <v>56</v>
      </c>
      <c r="O67" s="92" t="s">
        <v>57</v>
      </c>
      <c r="P67" s="96" t="s">
        <v>58</v>
      </c>
      <c r="Q67" s="91" t="s">
        <v>163</v>
      </c>
      <c r="R67" s="92">
        <v>202219</v>
      </c>
      <c r="S67" s="92">
        <v>202219</v>
      </c>
      <c r="T67" s="92">
        <v>202219</v>
      </c>
      <c r="U67" s="91" t="s">
        <v>60</v>
      </c>
      <c r="V67" s="97"/>
      <c r="W67" s="98">
        <v>870183</v>
      </c>
      <c r="X67" s="92" t="s">
        <v>62</v>
      </c>
      <c r="Y67" s="99">
        <f t="shared" si="3"/>
        <v>3530.57</v>
      </c>
      <c r="Z67" s="99">
        <f t="shared" si="1"/>
        <v>141.57</v>
      </c>
      <c r="AA67" s="100">
        <f t="shared" si="2"/>
        <v>3389</v>
      </c>
      <c r="AB67" s="100">
        <v>0</v>
      </c>
      <c r="AC67" s="100">
        <v>0</v>
      </c>
      <c r="AD67" s="100">
        <v>3530.57</v>
      </c>
      <c r="AE67" s="100">
        <v>0</v>
      </c>
      <c r="AF67" s="100">
        <v>0</v>
      </c>
      <c r="AG67" s="100">
        <v>0</v>
      </c>
      <c r="AH67" s="100">
        <v>0</v>
      </c>
      <c r="AI67" s="100">
        <v>0</v>
      </c>
      <c r="AJ67" s="100">
        <v>0</v>
      </c>
      <c r="AK67" s="100">
        <v>0</v>
      </c>
      <c r="AL67" s="100">
        <v>0</v>
      </c>
      <c r="AM67" s="100">
        <v>0</v>
      </c>
      <c r="AN67" s="100">
        <v>0</v>
      </c>
      <c r="AO67" s="100">
        <v>0</v>
      </c>
      <c r="AP67" s="100">
        <v>0</v>
      </c>
      <c r="AQ67" s="100">
        <v>0</v>
      </c>
      <c r="AR67" s="100">
        <v>0</v>
      </c>
      <c r="AS67" s="100">
        <v>141.57</v>
      </c>
      <c r="AT67" s="100">
        <v>0</v>
      </c>
      <c r="AU67" s="100">
        <v>0</v>
      </c>
      <c r="AV67" s="55"/>
    </row>
    <row r="68" spans="1:48" s="26" customFormat="1" ht="12.75" customHeight="1" x14ac:dyDescent="0.2">
      <c r="A68" s="26">
        <v>57</v>
      </c>
      <c r="B68" s="91">
        <v>57</v>
      </c>
      <c r="C68" s="92" t="s">
        <v>362</v>
      </c>
      <c r="D68" s="92" t="s">
        <v>363</v>
      </c>
      <c r="E68" s="92" t="s">
        <v>364</v>
      </c>
      <c r="F68" s="92" t="s">
        <v>365</v>
      </c>
      <c r="G68" s="92" t="s">
        <v>366</v>
      </c>
      <c r="H68" s="94">
        <v>44439</v>
      </c>
      <c r="I68" s="91" t="s">
        <v>52</v>
      </c>
      <c r="J68" s="96" t="s">
        <v>158</v>
      </c>
      <c r="K68" s="91">
        <v>114</v>
      </c>
      <c r="L68" s="92" t="s">
        <v>367</v>
      </c>
      <c r="M68" s="91" t="s">
        <v>115</v>
      </c>
      <c r="N68" s="97" t="s">
        <v>152</v>
      </c>
      <c r="O68" s="92" t="s">
        <v>153</v>
      </c>
      <c r="P68" s="96" t="s">
        <v>58</v>
      </c>
      <c r="Q68" s="91" t="s">
        <v>163</v>
      </c>
      <c r="R68" s="92">
        <v>202219</v>
      </c>
      <c r="S68" s="92">
        <v>202219</v>
      </c>
      <c r="T68" s="92">
        <v>202219</v>
      </c>
      <c r="U68" s="91" t="s">
        <v>60</v>
      </c>
      <c r="V68" s="97"/>
      <c r="W68" s="98">
        <v>229460</v>
      </c>
      <c r="X68" s="92" t="s">
        <v>62</v>
      </c>
      <c r="Y68" s="99">
        <f t="shared" si="3"/>
        <v>4259.22</v>
      </c>
      <c r="Z68" s="99">
        <f t="shared" si="1"/>
        <v>328.22</v>
      </c>
      <c r="AA68" s="100">
        <f t="shared" si="2"/>
        <v>3931</v>
      </c>
      <c r="AB68" s="100">
        <v>0</v>
      </c>
      <c r="AC68" s="100">
        <v>0</v>
      </c>
      <c r="AD68" s="100">
        <v>4259.22</v>
      </c>
      <c r="AE68" s="100">
        <v>0</v>
      </c>
      <c r="AF68" s="100">
        <v>0</v>
      </c>
      <c r="AG68" s="100">
        <v>0</v>
      </c>
      <c r="AH68" s="100">
        <v>0</v>
      </c>
      <c r="AI68" s="100">
        <v>0</v>
      </c>
      <c r="AJ68" s="100">
        <v>0</v>
      </c>
      <c r="AK68" s="100">
        <v>0</v>
      </c>
      <c r="AL68" s="100">
        <v>0</v>
      </c>
      <c r="AM68" s="100">
        <v>0</v>
      </c>
      <c r="AN68" s="100">
        <v>0</v>
      </c>
      <c r="AO68" s="100">
        <v>0</v>
      </c>
      <c r="AP68" s="100">
        <v>0</v>
      </c>
      <c r="AQ68" s="100">
        <v>0</v>
      </c>
      <c r="AR68" s="100">
        <v>0</v>
      </c>
      <c r="AS68" s="100">
        <v>328.22</v>
      </c>
      <c r="AT68" s="100">
        <v>0</v>
      </c>
      <c r="AU68" s="100">
        <v>0</v>
      </c>
      <c r="AV68" s="55"/>
    </row>
    <row r="69" spans="1:48" s="26" customFormat="1" ht="12.75" customHeight="1" x14ac:dyDescent="0.2">
      <c r="A69" s="26">
        <v>58</v>
      </c>
      <c r="B69" s="91">
        <v>58</v>
      </c>
      <c r="C69" s="92" t="s">
        <v>368</v>
      </c>
      <c r="D69" s="92" t="s">
        <v>369</v>
      </c>
      <c r="E69" s="92" t="s">
        <v>370</v>
      </c>
      <c r="F69" s="92" t="s">
        <v>371</v>
      </c>
      <c r="G69" s="92" t="s">
        <v>225</v>
      </c>
      <c r="H69" s="94">
        <v>44439</v>
      </c>
      <c r="I69" s="91" t="s">
        <v>52</v>
      </c>
      <c r="J69" s="96" t="s">
        <v>158</v>
      </c>
      <c r="K69" s="91">
        <v>114</v>
      </c>
      <c r="L69" s="92" t="s">
        <v>372</v>
      </c>
      <c r="M69" s="91" t="s">
        <v>160</v>
      </c>
      <c r="N69" s="97" t="s">
        <v>373</v>
      </c>
      <c r="O69" s="92" t="s">
        <v>374</v>
      </c>
      <c r="P69" s="96" t="s">
        <v>58</v>
      </c>
      <c r="Q69" s="91" t="s">
        <v>163</v>
      </c>
      <c r="R69" s="92">
        <v>202219</v>
      </c>
      <c r="S69" s="92">
        <v>202219</v>
      </c>
      <c r="T69" s="92">
        <v>202219</v>
      </c>
      <c r="U69" s="91" t="s">
        <v>60</v>
      </c>
      <c r="V69" s="97"/>
      <c r="W69" s="98">
        <v>864609</v>
      </c>
      <c r="X69" s="92" t="s">
        <v>62</v>
      </c>
      <c r="Y69" s="99">
        <f t="shared" si="3"/>
        <v>7361.27</v>
      </c>
      <c r="Z69" s="99">
        <f t="shared" si="1"/>
        <v>861.27</v>
      </c>
      <c r="AA69" s="100">
        <f t="shared" si="2"/>
        <v>6500</v>
      </c>
      <c r="AB69" s="100">
        <v>0</v>
      </c>
      <c r="AC69" s="100">
        <v>0</v>
      </c>
      <c r="AD69" s="100">
        <v>7361.27</v>
      </c>
      <c r="AE69" s="100">
        <v>0</v>
      </c>
      <c r="AF69" s="100">
        <v>0</v>
      </c>
      <c r="AG69" s="100">
        <v>0</v>
      </c>
      <c r="AH69" s="100">
        <v>0</v>
      </c>
      <c r="AI69" s="100">
        <v>0</v>
      </c>
      <c r="AJ69" s="100">
        <v>0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0</v>
      </c>
      <c r="AQ69" s="100">
        <v>0</v>
      </c>
      <c r="AR69" s="100">
        <v>0</v>
      </c>
      <c r="AS69" s="100">
        <v>861.27</v>
      </c>
      <c r="AT69" s="100">
        <v>0</v>
      </c>
      <c r="AU69" s="100">
        <v>0</v>
      </c>
      <c r="AV69" s="55"/>
    </row>
    <row r="70" spans="1:48" s="26" customFormat="1" ht="12.75" customHeight="1" x14ac:dyDescent="0.2">
      <c r="A70" s="26">
        <v>59</v>
      </c>
      <c r="B70" s="91">
        <v>59</v>
      </c>
      <c r="C70" s="92" t="s">
        <v>375</v>
      </c>
      <c r="D70" s="92" t="s">
        <v>376</v>
      </c>
      <c r="E70" s="92" t="s">
        <v>74</v>
      </c>
      <c r="F70" s="92" t="s">
        <v>103</v>
      </c>
      <c r="G70" s="92" t="s">
        <v>377</v>
      </c>
      <c r="H70" s="94">
        <v>44439</v>
      </c>
      <c r="I70" s="91" t="s">
        <v>52</v>
      </c>
      <c r="J70" s="96" t="s">
        <v>158</v>
      </c>
      <c r="K70" s="91">
        <v>114</v>
      </c>
      <c r="L70" s="92" t="s">
        <v>378</v>
      </c>
      <c r="M70" s="91" t="s">
        <v>115</v>
      </c>
      <c r="N70" s="97" t="s">
        <v>373</v>
      </c>
      <c r="O70" s="92" t="s">
        <v>374</v>
      </c>
      <c r="P70" s="96" t="s">
        <v>58</v>
      </c>
      <c r="Q70" s="91" t="s">
        <v>163</v>
      </c>
      <c r="R70" s="92">
        <v>202219</v>
      </c>
      <c r="S70" s="92">
        <v>202219</v>
      </c>
      <c r="T70" s="92">
        <v>202219</v>
      </c>
      <c r="U70" s="91" t="s">
        <v>60</v>
      </c>
      <c r="V70" s="97"/>
      <c r="W70" s="98">
        <v>851502</v>
      </c>
      <c r="X70" s="92" t="s">
        <v>62</v>
      </c>
      <c r="Y70" s="99">
        <f t="shared" si="3"/>
        <v>4336.6400000000003</v>
      </c>
      <c r="Z70" s="99">
        <f t="shared" si="1"/>
        <v>336.64</v>
      </c>
      <c r="AA70" s="100">
        <f t="shared" si="2"/>
        <v>4000.0000000000005</v>
      </c>
      <c r="AB70" s="100">
        <v>0</v>
      </c>
      <c r="AC70" s="100">
        <v>0</v>
      </c>
      <c r="AD70" s="100">
        <v>4336.6400000000003</v>
      </c>
      <c r="AE70" s="100">
        <v>0</v>
      </c>
      <c r="AF70" s="100">
        <v>0</v>
      </c>
      <c r="AG70" s="100">
        <v>0</v>
      </c>
      <c r="AH70" s="100">
        <v>0</v>
      </c>
      <c r="AI70" s="100">
        <v>0</v>
      </c>
      <c r="AJ70" s="100">
        <v>0</v>
      </c>
      <c r="AK70" s="100">
        <v>0</v>
      </c>
      <c r="AL70" s="100">
        <v>0</v>
      </c>
      <c r="AM70" s="100">
        <v>0</v>
      </c>
      <c r="AN70" s="100">
        <v>0</v>
      </c>
      <c r="AO70" s="100">
        <v>0</v>
      </c>
      <c r="AP70" s="100">
        <v>0</v>
      </c>
      <c r="AQ70" s="100">
        <v>0</v>
      </c>
      <c r="AR70" s="100">
        <v>0</v>
      </c>
      <c r="AS70" s="100">
        <v>336.64</v>
      </c>
      <c r="AT70" s="100">
        <v>0</v>
      </c>
      <c r="AU70" s="100">
        <v>0</v>
      </c>
      <c r="AV70" s="55"/>
    </row>
    <row r="71" spans="1:48" s="26" customFormat="1" ht="12.75" customHeight="1" x14ac:dyDescent="0.2">
      <c r="A71" s="26">
        <v>60</v>
      </c>
      <c r="B71" s="91">
        <v>60</v>
      </c>
      <c r="C71" s="92" t="s">
        <v>379</v>
      </c>
      <c r="D71" s="92" t="s">
        <v>380</v>
      </c>
      <c r="E71" s="92" t="s">
        <v>65</v>
      </c>
      <c r="F71" s="92" t="s">
        <v>381</v>
      </c>
      <c r="G71" s="92" t="s">
        <v>382</v>
      </c>
      <c r="H71" s="94">
        <v>44439</v>
      </c>
      <c r="I71" s="91" t="s">
        <v>52</v>
      </c>
      <c r="J71" s="96" t="s">
        <v>158</v>
      </c>
      <c r="K71" s="91">
        <v>114</v>
      </c>
      <c r="L71" s="92" t="s">
        <v>383</v>
      </c>
      <c r="M71" s="91" t="s">
        <v>115</v>
      </c>
      <c r="N71" s="97" t="s">
        <v>56</v>
      </c>
      <c r="O71" s="92" t="s">
        <v>57</v>
      </c>
      <c r="P71" s="96" t="s">
        <v>58</v>
      </c>
      <c r="Q71" s="91" t="s">
        <v>163</v>
      </c>
      <c r="R71" s="92">
        <v>202219</v>
      </c>
      <c r="S71" s="92">
        <v>202219</v>
      </c>
      <c r="T71" s="92">
        <v>202219</v>
      </c>
      <c r="U71" s="91" t="s">
        <v>60</v>
      </c>
      <c r="V71" s="97"/>
      <c r="W71" s="98">
        <v>864617</v>
      </c>
      <c r="X71" s="92" t="s">
        <v>62</v>
      </c>
      <c r="Y71" s="99">
        <f t="shared" si="3"/>
        <v>5565.35</v>
      </c>
      <c r="Z71" s="99">
        <f t="shared" si="1"/>
        <v>513.34</v>
      </c>
      <c r="AA71" s="100">
        <f t="shared" si="2"/>
        <v>5052.01</v>
      </c>
      <c r="AB71" s="100">
        <v>0</v>
      </c>
      <c r="AC71" s="100">
        <v>0</v>
      </c>
      <c r="AD71" s="100">
        <v>5565.35</v>
      </c>
      <c r="AE71" s="100">
        <v>0</v>
      </c>
      <c r="AF71" s="100">
        <v>0</v>
      </c>
      <c r="AG71" s="100">
        <v>0</v>
      </c>
      <c r="AH71" s="100">
        <v>0</v>
      </c>
      <c r="AI71" s="100">
        <v>0</v>
      </c>
      <c r="AJ71" s="100">
        <v>0</v>
      </c>
      <c r="AK71" s="100">
        <v>0</v>
      </c>
      <c r="AL71" s="100">
        <v>0</v>
      </c>
      <c r="AM71" s="100">
        <v>0</v>
      </c>
      <c r="AN71" s="100">
        <v>0</v>
      </c>
      <c r="AO71" s="100">
        <v>0</v>
      </c>
      <c r="AP71" s="100">
        <v>0</v>
      </c>
      <c r="AQ71" s="100">
        <v>0</v>
      </c>
      <c r="AR71" s="100">
        <v>0</v>
      </c>
      <c r="AS71" s="100">
        <v>513.34</v>
      </c>
      <c r="AT71" s="100">
        <v>0</v>
      </c>
      <c r="AU71" s="100">
        <v>0</v>
      </c>
      <c r="AV71" s="55"/>
    </row>
    <row r="72" spans="1:48" s="26" customFormat="1" ht="12.75" customHeight="1" x14ac:dyDescent="0.2">
      <c r="A72" s="26">
        <v>61</v>
      </c>
      <c r="B72" s="91">
        <v>61</v>
      </c>
      <c r="C72" s="92" t="s">
        <v>384</v>
      </c>
      <c r="D72" s="92" t="s">
        <v>385</v>
      </c>
      <c r="E72" s="92" t="s">
        <v>386</v>
      </c>
      <c r="F72" s="92" t="s">
        <v>74</v>
      </c>
      <c r="G72" s="92" t="s">
        <v>387</v>
      </c>
      <c r="H72" s="94">
        <v>44439</v>
      </c>
      <c r="I72" s="91" t="s">
        <v>52</v>
      </c>
      <c r="J72" s="96" t="s">
        <v>158</v>
      </c>
      <c r="K72" s="91">
        <v>114</v>
      </c>
      <c r="L72" s="92" t="s">
        <v>388</v>
      </c>
      <c r="M72" s="91" t="s">
        <v>160</v>
      </c>
      <c r="N72" s="97" t="s">
        <v>389</v>
      </c>
      <c r="O72" s="92" t="s">
        <v>390</v>
      </c>
      <c r="P72" s="96" t="s">
        <v>58</v>
      </c>
      <c r="Q72" s="91" t="s">
        <v>163</v>
      </c>
      <c r="R72" s="92">
        <v>202219</v>
      </c>
      <c r="S72" s="92">
        <v>202219</v>
      </c>
      <c r="T72" s="92">
        <v>202219</v>
      </c>
      <c r="U72" s="91" t="s">
        <v>60</v>
      </c>
      <c r="V72" s="97"/>
      <c r="W72" s="98">
        <v>346858</v>
      </c>
      <c r="X72" s="92" t="s">
        <v>62</v>
      </c>
      <c r="Y72" s="99">
        <f t="shared" si="3"/>
        <v>5888.21</v>
      </c>
      <c r="Z72" s="99">
        <f t="shared" si="1"/>
        <v>571.20000000000005</v>
      </c>
      <c r="AA72" s="100">
        <f t="shared" si="2"/>
        <v>5317.01</v>
      </c>
      <c r="AB72" s="100">
        <v>0</v>
      </c>
      <c r="AC72" s="100">
        <v>0</v>
      </c>
      <c r="AD72" s="100">
        <v>5888.21</v>
      </c>
      <c r="AE72" s="100">
        <v>0</v>
      </c>
      <c r="AF72" s="100">
        <v>0</v>
      </c>
      <c r="AG72" s="100">
        <v>0</v>
      </c>
      <c r="AH72" s="100">
        <v>0</v>
      </c>
      <c r="AI72" s="100">
        <v>0</v>
      </c>
      <c r="AJ72" s="100">
        <v>0</v>
      </c>
      <c r="AK72" s="100">
        <v>0</v>
      </c>
      <c r="AL72" s="100">
        <v>0</v>
      </c>
      <c r="AM72" s="100">
        <v>0</v>
      </c>
      <c r="AN72" s="100">
        <v>0</v>
      </c>
      <c r="AO72" s="100">
        <v>0</v>
      </c>
      <c r="AP72" s="100">
        <v>0</v>
      </c>
      <c r="AQ72" s="100">
        <v>0</v>
      </c>
      <c r="AR72" s="100">
        <v>0</v>
      </c>
      <c r="AS72" s="100">
        <v>571.20000000000005</v>
      </c>
      <c r="AT72" s="100">
        <v>0</v>
      </c>
      <c r="AU72" s="100">
        <v>0</v>
      </c>
      <c r="AV72" s="55"/>
    </row>
    <row r="73" spans="1:48" s="26" customFormat="1" ht="12.75" customHeight="1" x14ac:dyDescent="0.2">
      <c r="A73" s="26">
        <v>62</v>
      </c>
      <c r="B73" s="91">
        <v>62</v>
      </c>
      <c r="C73" s="92" t="s">
        <v>391</v>
      </c>
      <c r="D73" s="92" t="s">
        <v>392</v>
      </c>
      <c r="E73" s="92" t="s">
        <v>370</v>
      </c>
      <c r="F73" s="92" t="s">
        <v>324</v>
      </c>
      <c r="G73" s="92" t="s">
        <v>393</v>
      </c>
      <c r="H73" s="94">
        <v>44460</v>
      </c>
      <c r="I73" s="91" t="s">
        <v>52</v>
      </c>
      <c r="J73" s="96" t="s">
        <v>158</v>
      </c>
      <c r="K73" s="91">
        <v>114</v>
      </c>
      <c r="L73" s="92" t="s">
        <v>394</v>
      </c>
      <c r="M73" s="91" t="s">
        <v>160</v>
      </c>
      <c r="N73" s="97" t="s">
        <v>395</v>
      </c>
      <c r="O73" s="92" t="s">
        <v>396</v>
      </c>
      <c r="P73" s="96" t="s">
        <v>58</v>
      </c>
      <c r="Q73" s="91" t="s">
        <v>163</v>
      </c>
      <c r="R73" s="92">
        <v>202219</v>
      </c>
      <c r="S73" s="92">
        <v>202219</v>
      </c>
      <c r="T73" s="92">
        <v>202219</v>
      </c>
      <c r="U73" s="91" t="s">
        <v>60</v>
      </c>
      <c r="V73" s="97"/>
      <c r="W73" s="98">
        <v>634714</v>
      </c>
      <c r="X73" s="92" t="s">
        <v>62</v>
      </c>
      <c r="Y73" s="99">
        <f t="shared" si="3"/>
        <v>6725.46</v>
      </c>
      <c r="Z73" s="99">
        <f t="shared" si="1"/>
        <v>2395.46</v>
      </c>
      <c r="AA73" s="100">
        <f t="shared" si="2"/>
        <v>4330</v>
      </c>
      <c r="AB73" s="100">
        <v>0</v>
      </c>
      <c r="AC73" s="100">
        <v>0</v>
      </c>
      <c r="AD73" s="100">
        <v>6725.46</v>
      </c>
      <c r="AE73" s="100">
        <v>0</v>
      </c>
      <c r="AF73" s="100">
        <v>0</v>
      </c>
      <c r="AG73" s="100">
        <v>0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0</v>
      </c>
      <c r="AP73" s="100">
        <v>0</v>
      </c>
      <c r="AQ73" s="100">
        <v>0</v>
      </c>
      <c r="AR73" s="100">
        <v>0</v>
      </c>
      <c r="AS73" s="100">
        <v>725.46</v>
      </c>
      <c r="AT73" s="100">
        <v>1670</v>
      </c>
      <c r="AU73" s="100">
        <v>0</v>
      </c>
      <c r="AV73" s="55"/>
    </row>
    <row r="74" spans="1:48" s="26" customFormat="1" ht="12.75" customHeight="1" x14ac:dyDescent="0.2">
      <c r="A74" s="26">
        <v>63</v>
      </c>
      <c r="B74" s="91">
        <v>63</v>
      </c>
      <c r="C74" s="92" t="s">
        <v>397</v>
      </c>
      <c r="D74" s="92" t="s">
        <v>398</v>
      </c>
      <c r="E74" s="92" t="s">
        <v>399</v>
      </c>
      <c r="F74" s="92" t="s">
        <v>400</v>
      </c>
      <c r="G74" s="92" t="s">
        <v>401</v>
      </c>
      <c r="H74" s="94">
        <v>44501</v>
      </c>
      <c r="I74" s="91" t="s">
        <v>52</v>
      </c>
      <c r="J74" s="96" t="s">
        <v>158</v>
      </c>
      <c r="K74" s="91">
        <v>114</v>
      </c>
      <c r="L74" s="92" t="s">
        <v>402</v>
      </c>
      <c r="M74" s="91" t="s">
        <v>115</v>
      </c>
      <c r="N74" s="97" t="s">
        <v>161</v>
      </c>
      <c r="O74" s="92" t="s">
        <v>162</v>
      </c>
      <c r="P74" s="96" t="s">
        <v>58</v>
      </c>
      <c r="Q74" s="91" t="s">
        <v>163</v>
      </c>
      <c r="R74" s="92">
        <v>202219</v>
      </c>
      <c r="S74" s="92">
        <v>202219</v>
      </c>
      <c r="T74" s="92">
        <v>202219</v>
      </c>
      <c r="U74" s="91" t="s">
        <v>60</v>
      </c>
      <c r="V74" s="97"/>
      <c r="W74" s="97" t="s">
        <v>403</v>
      </c>
      <c r="X74" s="92" t="s">
        <v>62</v>
      </c>
      <c r="Y74" s="99">
        <f t="shared" si="3"/>
        <v>4907.04</v>
      </c>
      <c r="Z74" s="99">
        <f t="shared" si="1"/>
        <v>407.04</v>
      </c>
      <c r="AA74" s="100">
        <f t="shared" si="2"/>
        <v>4500</v>
      </c>
      <c r="AB74" s="100">
        <v>0</v>
      </c>
      <c r="AC74" s="100">
        <v>0</v>
      </c>
      <c r="AD74" s="100">
        <v>4907.04</v>
      </c>
      <c r="AE74" s="100">
        <v>0</v>
      </c>
      <c r="AF74" s="100">
        <v>0</v>
      </c>
      <c r="AG74" s="100">
        <v>0</v>
      </c>
      <c r="AH74" s="100">
        <v>0</v>
      </c>
      <c r="AI74" s="100">
        <v>0</v>
      </c>
      <c r="AJ74" s="100">
        <v>0</v>
      </c>
      <c r="AK74" s="100">
        <v>0</v>
      </c>
      <c r="AL74" s="100">
        <v>0</v>
      </c>
      <c r="AM74" s="100">
        <v>0</v>
      </c>
      <c r="AN74" s="100">
        <v>0</v>
      </c>
      <c r="AO74" s="100">
        <v>0</v>
      </c>
      <c r="AP74" s="100">
        <v>0</v>
      </c>
      <c r="AQ74" s="100">
        <v>0</v>
      </c>
      <c r="AR74" s="100">
        <v>0</v>
      </c>
      <c r="AS74" s="100">
        <v>407.04</v>
      </c>
      <c r="AT74" s="100">
        <v>0</v>
      </c>
      <c r="AU74" s="100">
        <v>0</v>
      </c>
      <c r="AV74" s="55"/>
    </row>
    <row r="75" spans="1:48" s="26" customFormat="1" ht="12.75" customHeight="1" x14ac:dyDescent="0.2">
      <c r="A75" s="26">
        <v>64</v>
      </c>
      <c r="B75" s="91">
        <v>64</v>
      </c>
      <c r="C75" s="92" t="s">
        <v>404</v>
      </c>
      <c r="D75" s="92" t="s">
        <v>405</v>
      </c>
      <c r="E75" s="92" t="s">
        <v>74</v>
      </c>
      <c r="F75" s="92" t="s">
        <v>406</v>
      </c>
      <c r="G75" s="92" t="s">
        <v>407</v>
      </c>
      <c r="H75" s="94">
        <v>44516</v>
      </c>
      <c r="I75" s="91" t="s">
        <v>52</v>
      </c>
      <c r="J75" s="96" t="s">
        <v>158</v>
      </c>
      <c r="K75" s="91">
        <v>114</v>
      </c>
      <c r="L75" s="92" t="s">
        <v>408</v>
      </c>
      <c r="M75" s="91" t="s">
        <v>115</v>
      </c>
      <c r="N75" s="97" t="s">
        <v>202</v>
      </c>
      <c r="O75" s="92" t="s">
        <v>203</v>
      </c>
      <c r="P75" s="96" t="s">
        <v>58</v>
      </c>
      <c r="Q75" s="91" t="s">
        <v>163</v>
      </c>
      <c r="R75" s="92">
        <v>202219</v>
      </c>
      <c r="S75" s="92">
        <v>202219</v>
      </c>
      <c r="T75" s="92">
        <v>202219</v>
      </c>
      <c r="U75" s="91" t="s">
        <v>60</v>
      </c>
      <c r="V75" s="97"/>
      <c r="W75" s="98">
        <v>189423</v>
      </c>
      <c r="X75" s="92" t="s">
        <v>62</v>
      </c>
      <c r="Y75" s="99">
        <f t="shared" si="3"/>
        <v>3530.57</v>
      </c>
      <c r="Z75" s="99">
        <f t="shared" si="1"/>
        <v>141.57</v>
      </c>
      <c r="AA75" s="100">
        <f t="shared" si="2"/>
        <v>3389</v>
      </c>
      <c r="AB75" s="100">
        <v>0</v>
      </c>
      <c r="AC75" s="100">
        <v>0</v>
      </c>
      <c r="AD75" s="100">
        <v>3530.57</v>
      </c>
      <c r="AE75" s="100">
        <v>0</v>
      </c>
      <c r="AF75" s="100">
        <v>0</v>
      </c>
      <c r="AG75" s="100">
        <v>0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0">
        <v>0</v>
      </c>
      <c r="AN75" s="100">
        <v>0</v>
      </c>
      <c r="AO75" s="100">
        <v>0</v>
      </c>
      <c r="AP75" s="100">
        <v>0</v>
      </c>
      <c r="AQ75" s="100">
        <v>0</v>
      </c>
      <c r="AR75" s="100">
        <v>0</v>
      </c>
      <c r="AS75" s="100">
        <v>141.57</v>
      </c>
      <c r="AT75" s="100">
        <v>0</v>
      </c>
      <c r="AU75" s="100">
        <v>0</v>
      </c>
      <c r="AV75" s="55"/>
    </row>
    <row r="76" spans="1:48" s="26" customFormat="1" ht="12.75" customHeight="1" x14ac:dyDescent="0.2">
      <c r="A76" s="26">
        <v>65</v>
      </c>
      <c r="B76" s="91">
        <v>65</v>
      </c>
      <c r="C76" s="92" t="s">
        <v>409</v>
      </c>
      <c r="D76" s="92" t="s">
        <v>410</v>
      </c>
      <c r="E76" s="92" t="s">
        <v>74</v>
      </c>
      <c r="F76" s="92" t="s">
        <v>411</v>
      </c>
      <c r="G76" s="92" t="s">
        <v>412</v>
      </c>
      <c r="H76" s="94">
        <v>44608</v>
      </c>
      <c r="I76" s="96" t="s">
        <v>52</v>
      </c>
      <c r="J76" s="96" t="s">
        <v>158</v>
      </c>
      <c r="K76" s="91">
        <v>114</v>
      </c>
      <c r="L76" s="92" t="s">
        <v>413</v>
      </c>
      <c r="M76" s="91" t="s">
        <v>160</v>
      </c>
      <c r="N76" s="97" t="s">
        <v>414</v>
      </c>
      <c r="O76" s="92" t="s">
        <v>415</v>
      </c>
      <c r="P76" s="96" t="s">
        <v>58</v>
      </c>
      <c r="Q76" s="91" t="s">
        <v>163</v>
      </c>
      <c r="R76" s="92">
        <v>202219</v>
      </c>
      <c r="S76" s="92">
        <v>202219</v>
      </c>
      <c r="T76" s="92">
        <v>202219</v>
      </c>
      <c r="U76" s="91" t="s">
        <v>60</v>
      </c>
      <c r="V76" s="97"/>
      <c r="W76" s="97" t="s">
        <v>416</v>
      </c>
      <c r="X76" s="92" t="s">
        <v>62</v>
      </c>
      <c r="Y76" s="99">
        <f t="shared" si="3"/>
        <v>5565.35</v>
      </c>
      <c r="Z76" s="99">
        <f t="shared" ref="Z76:Z91" si="4">SUM(AR76:AU76)</f>
        <v>513.34</v>
      </c>
      <c r="AA76" s="100">
        <f t="shared" ref="AA76:AA91" si="5">SUM(Y76-Z76)</f>
        <v>5052.01</v>
      </c>
      <c r="AB76" s="100">
        <v>0</v>
      </c>
      <c r="AC76" s="100">
        <v>0</v>
      </c>
      <c r="AD76" s="100">
        <v>5565.35</v>
      </c>
      <c r="AE76" s="100">
        <v>0</v>
      </c>
      <c r="AF76" s="100">
        <v>0</v>
      </c>
      <c r="AG76" s="100">
        <v>0</v>
      </c>
      <c r="AH76" s="100">
        <v>0</v>
      </c>
      <c r="AI76" s="100">
        <v>0</v>
      </c>
      <c r="AJ76" s="100">
        <v>0</v>
      </c>
      <c r="AK76" s="100">
        <v>0</v>
      </c>
      <c r="AL76" s="100">
        <v>0</v>
      </c>
      <c r="AM76" s="100">
        <v>0</v>
      </c>
      <c r="AN76" s="100">
        <v>0</v>
      </c>
      <c r="AO76" s="100">
        <v>0</v>
      </c>
      <c r="AP76" s="100">
        <v>0</v>
      </c>
      <c r="AQ76" s="100">
        <v>0</v>
      </c>
      <c r="AR76" s="100">
        <v>0</v>
      </c>
      <c r="AS76" s="100">
        <v>513.34</v>
      </c>
      <c r="AT76" s="100">
        <v>0</v>
      </c>
      <c r="AU76" s="100">
        <v>0</v>
      </c>
      <c r="AV76" s="55"/>
    </row>
    <row r="77" spans="1:48" s="26" customFormat="1" ht="12.75" customHeight="1" x14ac:dyDescent="0.2">
      <c r="A77" s="26">
        <v>66</v>
      </c>
      <c r="B77" s="91">
        <v>66</v>
      </c>
      <c r="C77" s="92" t="s">
        <v>417</v>
      </c>
      <c r="D77" s="92" t="s">
        <v>418</v>
      </c>
      <c r="E77" s="92" t="s">
        <v>419</v>
      </c>
      <c r="F77" s="92" t="s">
        <v>420</v>
      </c>
      <c r="G77" s="92" t="s">
        <v>421</v>
      </c>
      <c r="H77" s="134">
        <v>44642</v>
      </c>
      <c r="I77" s="96" t="s">
        <v>52</v>
      </c>
      <c r="J77" s="96" t="s">
        <v>158</v>
      </c>
      <c r="K77" s="91">
        <v>114</v>
      </c>
      <c r="L77" s="92" t="s">
        <v>422</v>
      </c>
      <c r="M77" s="91" t="s">
        <v>115</v>
      </c>
      <c r="N77" s="97" t="s">
        <v>305</v>
      </c>
      <c r="O77" s="92" t="s">
        <v>306</v>
      </c>
      <c r="P77" s="96" t="s">
        <v>58</v>
      </c>
      <c r="Q77" s="91" t="s">
        <v>163</v>
      </c>
      <c r="R77" s="92">
        <v>202219</v>
      </c>
      <c r="S77" s="92">
        <v>202219</v>
      </c>
      <c r="T77" s="92">
        <v>202219</v>
      </c>
      <c r="U77" s="91" t="s">
        <v>60</v>
      </c>
      <c r="V77" s="97"/>
      <c r="W77" s="98">
        <v>963452</v>
      </c>
      <c r="X77" s="92" t="s">
        <v>62</v>
      </c>
      <c r="Y77" s="99">
        <f t="shared" si="3"/>
        <v>7361.27</v>
      </c>
      <c r="Z77" s="99">
        <f t="shared" si="4"/>
        <v>861.27</v>
      </c>
      <c r="AA77" s="100">
        <f t="shared" si="5"/>
        <v>6500</v>
      </c>
      <c r="AB77" s="100">
        <v>0</v>
      </c>
      <c r="AC77" s="100">
        <v>0</v>
      </c>
      <c r="AD77" s="100">
        <v>7361.27</v>
      </c>
      <c r="AE77" s="100">
        <v>0</v>
      </c>
      <c r="AF77" s="100">
        <v>0</v>
      </c>
      <c r="AG77" s="100">
        <v>0</v>
      </c>
      <c r="AH77" s="100">
        <v>0</v>
      </c>
      <c r="AI77" s="100">
        <v>0</v>
      </c>
      <c r="AJ77" s="100">
        <v>0</v>
      </c>
      <c r="AK77" s="100">
        <v>0</v>
      </c>
      <c r="AL77" s="100">
        <v>0</v>
      </c>
      <c r="AM77" s="100">
        <v>0</v>
      </c>
      <c r="AN77" s="100">
        <v>0</v>
      </c>
      <c r="AO77" s="100">
        <v>0</v>
      </c>
      <c r="AP77" s="100">
        <v>0</v>
      </c>
      <c r="AQ77" s="100">
        <v>0</v>
      </c>
      <c r="AR77" s="100">
        <v>0</v>
      </c>
      <c r="AS77" s="100">
        <v>861.27</v>
      </c>
      <c r="AT77" s="100">
        <v>0</v>
      </c>
      <c r="AU77" s="100">
        <v>0</v>
      </c>
      <c r="AV77" s="55"/>
    </row>
    <row r="78" spans="1:48" s="26" customFormat="1" ht="12.75" customHeight="1" x14ac:dyDescent="0.2">
      <c r="A78" s="26">
        <v>67</v>
      </c>
      <c r="B78" s="91">
        <v>67</v>
      </c>
      <c r="C78" s="92" t="s">
        <v>423</v>
      </c>
      <c r="D78" s="92" t="s">
        <v>424</v>
      </c>
      <c r="E78" s="92" t="s">
        <v>74</v>
      </c>
      <c r="F78" s="92" t="s">
        <v>425</v>
      </c>
      <c r="G78" s="92" t="s">
        <v>426</v>
      </c>
      <c r="H78" s="94">
        <v>44652</v>
      </c>
      <c r="I78" s="96" t="s">
        <v>52</v>
      </c>
      <c r="J78" s="96" t="s">
        <v>158</v>
      </c>
      <c r="K78" s="91">
        <v>114</v>
      </c>
      <c r="L78" s="92" t="s">
        <v>427</v>
      </c>
      <c r="M78" s="91" t="s">
        <v>160</v>
      </c>
      <c r="N78" s="97" t="s">
        <v>428</v>
      </c>
      <c r="O78" s="92" t="s">
        <v>429</v>
      </c>
      <c r="P78" s="96" t="s">
        <v>58</v>
      </c>
      <c r="Q78" s="91" t="s">
        <v>163</v>
      </c>
      <c r="R78" s="92">
        <v>202219</v>
      </c>
      <c r="S78" s="92">
        <v>202219</v>
      </c>
      <c r="T78" s="92">
        <v>202219</v>
      </c>
      <c r="U78" s="91" t="s">
        <v>60</v>
      </c>
      <c r="V78" s="97"/>
      <c r="W78" s="98">
        <v>981442</v>
      </c>
      <c r="X78" s="92" t="s">
        <v>62</v>
      </c>
      <c r="Y78" s="99">
        <f t="shared" si="3"/>
        <v>9329.73</v>
      </c>
      <c r="Z78" s="99">
        <f t="shared" si="4"/>
        <v>1281.73</v>
      </c>
      <c r="AA78" s="100">
        <f t="shared" si="5"/>
        <v>8048</v>
      </c>
      <c r="AB78" s="100">
        <v>0</v>
      </c>
      <c r="AC78" s="100">
        <v>0</v>
      </c>
      <c r="AD78" s="100">
        <v>9329.73</v>
      </c>
      <c r="AE78" s="100">
        <v>0</v>
      </c>
      <c r="AF78" s="100">
        <v>0</v>
      </c>
      <c r="AG78" s="100">
        <v>0</v>
      </c>
      <c r="AH78" s="100">
        <v>0</v>
      </c>
      <c r="AI78" s="100">
        <v>0</v>
      </c>
      <c r="AJ78" s="100">
        <v>0</v>
      </c>
      <c r="AK78" s="100">
        <v>0</v>
      </c>
      <c r="AL78" s="100">
        <v>0</v>
      </c>
      <c r="AM78" s="100">
        <v>0</v>
      </c>
      <c r="AN78" s="100">
        <v>0</v>
      </c>
      <c r="AO78" s="100">
        <v>0</v>
      </c>
      <c r="AP78" s="100">
        <v>0</v>
      </c>
      <c r="AQ78" s="100">
        <v>0</v>
      </c>
      <c r="AR78" s="100">
        <v>0</v>
      </c>
      <c r="AS78" s="100">
        <v>1281.73</v>
      </c>
      <c r="AT78" s="100">
        <v>0</v>
      </c>
      <c r="AU78" s="100">
        <v>0</v>
      </c>
      <c r="AV78" s="55"/>
    </row>
    <row r="79" spans="1:48" s="26" customFormat="1" ht="12.75" customHeight="1" x14ac:dyDescent="0.2">
      <c r="A79" s="26">
        <v>68</v>
      </c>
      <c r="B79" s="91">
        <v>68</v>
      </c>
      <c r="C79" s="92" t="s">
        <v>430</v>
      </c>
      <c r="D79" s="92" t="s">
        <v>431</v>
      </c>
      <c r="E79" s="92" t="s">
        <v>432</v>
      </c>
      <c r="F79" s="92" t="s">
        <v>433</v>
      </c>
      <c r="G79" s="92" t="s">
        <v>434</v>
      </c>
      <c r="H79" s="94">
        <v>44652</v>
      </c>
      <c r="I79" s="96" t="s">
        <v>52</v>
      </c>
      <c r="J79" s="96" t="s">
        <v>158</v>
      </c>
      <c r="K79" s="91">
        <v>114</v>
      </c>
      <c r="L79" s="92" t="s">
        <v>435</v>
      </c>
      <c r="M79" s="91" t="s">
        <v>115</v>
      </c>
      <c r="N79" s="97" t="s">
        <v>389</v>
      </c>
      <c r="O79" s="92" t="s">
        <v>390</v>
      </c>
      <c r="P79" s="96" t="s">
        <v>58</v>
      </c>
      <c r="Q79" s="91" t="s">
        <v>163</v>
      </c>
      <c r="R79" s="92">
        <v>202219</v>
      </c>
      <c r="S79" s="92">
        <v>202219</v>
      </c>
      <c r="T79" s="92">
        <v>202219</v>
      </c>
      <c r="U79" s="91" t="s">
        <v>60</v>
      </c>
      <c r="V79" s="97"/>
      <c r="W79" s="98">
        <v>249364</v>
      </c>
      <c r="X79" s="92" t="s">
        <v>62</v>
      </c>
      <c r="Y79" s="99">
        <f t="shared" si="3"/>
        <v>4907.04</v>
      </c>
      <c r="Z79" s="99">
        <f t="shared" si="4"/>
        <v>407.04</v>
      </c>
      <c r="AA79" s="100">
        <f t="shared" si="5"/>
        <v>4500</v>
      </c>
      <c r="AB79" s="100">
        <v>0</v>
      </c>
      <c r="AC79" s="100">
        <v>0</v>
      </c>
      <c r="AD79" s="100">
        <v>4907.04</v>
      </c>
      <c r="AE79" s="100">
        <v>0</v>
      </c>
      <c r="AF79" s="100">
        <v>0</v>
      </c>
      <c r="AG79" s="100">
        <v>0</v>
      </c>
      <c r="AH79" s="100">
        <v>0</v>
      </c>
      <c r="AI79" s="100">
        <v>0</v>
      </c>
      <c r="AJ79" s="100">
        <v>0</v>
      </c>
      <c r="AK79" s="100">
        <v>0</v>
      </c>
      <c r="AL79" s="100">
        <v>0</v>
      </c>
      <c r="AM79" s="100">
        <v>0</v>
      </c>
      <c r="AN79" s="100">
        <v>0</v>
      </c>
      <c r="AO79" s="100">
        <v>0</v>
      </c>
      <c r="AP79" s="100">
        <v>0</v>
      </c>
      <c r="AQ79" s="100">
        <v>0</v>
      </c>
      <c r="AR79" s="100">
        <v>0</v>
      </c>
      <c r="AS79" s="100">
        <v>407.04</v>
      </c>
      <c r="AT79" s="100">
        <v>0</v>
      </c>
      <c r="AU79" s="100">
        <v>0</v>
      </c>
      <c r="AV79" s="55"/>
    </row>
    <row r="80" spans="1:48" s="26" customFormat="1" ht="12.75" customHeight="1" x14ac:dyDescent="0.2">
      <c r="A80" s="26">
        <v>69</v>
      </c>
      <c r="B80" s="91">
        <v>71</v>
      </c>
      <c r="C80" s="92" t="s">
        <v>436</v>
      </c>
      <c r="D80" s="92" t="s">
        <v>437</v>
      </c>
      <c r="E80" s="92" t="s">
        <v>438</v>
      </c>
      <c r="F80" s="92" t="s">
        <v>439</v>
      </c>
      <c r="G80" s="92" t="s">
        <v>440</v>
      </c>
      <c r="H80" s="94">
        <v>44669</v>
      </c>
      <c r="I80" s="96" t="s">
        <v>52</v>
      </c>
      <c r="J80" s="96" t="s">
        <v>158</v>
      </c>
      <c r="K80" s="91">
        <v>114</v>
      </c>
      <c r="L80" s="92" t="s">
        <v>441</v>
      </c>
      <c r="M80" s="91" t="s">
        <v>115</v>
      </c>
      <c r="N80" s="97" t="s">
        <v>305</v>
      </c>
      <c r="O80" s="92" t="s">
        <v>306</v>
      </c>
      <c r="P80" s="96" t="s">
        <v>58</v>
      </c>
      <c r="Q80" s="91" t="s">
        <v>163</v>
      </c>
      <c r="R80" s="92">
        <v>202219</v>
      </c>
      <c r="S80" s="92">
        <v>202219</v>
      </c>
      <c r="T80" s="92">
        <v>202219</v>
      </c>
      <c r="U80" s="91" t="s">
        <v>60</v>
      </c>
      <c r="V80" s="135"/>
      <c r="W80" s="135">
        <v>117494</v>
      </c>
      <c r="X80" s="135" t="s">
        <v>62</v>
      </c>
      <c r="Y80" s="99">
        <f t="shared" si="3"/>
        <v>4543.1000000000004</v>
      </c>
      <c r="Z80" s="99">
        <f t="shared" si="4"/>
        <v>359.1</v>
      </c>
      <c r="AA80" s="100">
        <f t="shared" si="5"/>
        <v>4184</v>
      </c>
      <c r="AB80" s="100">
        <v>0</v>
      </c>
      <c r="AC80" s="100">
        <v>0</v>
      </c>
      <c r="AD80" s="136">
        <v>4543.1000000000004</v>
      </c>
      <c r="AE80" s="100">
        <v>0</v>
      </c>
      <c r="AF80" s="100">
        <v>0</v>
      </c>
      <c r="AG80" s="100">
        <v>0</v>
      </c>
      <c r="AH80" s="100">
        <v>0</v>
      </c>
      <c r="AI80" s="100">
        <v>0</v>
      </c>
      <c r="AJ80" s="100">
        <v>0</v>
      </c>
      <c r="AK80" s="100">
        <v>0</v>
      </c>
      <c r="AL80" s="100">
        <v>0</v>
      </c>
      <c r="AM80" s="100">
        <v>0</v>
      </c>
      <c r="AN80" s="100">
        <v>0</v>
      </c>
      <c r="AO80" s="100">
        <v>0</v>
      </c>
      <c r="AP80" s="100">
        <v>0</v>
      </c>
      <c r="AQ80" s="100">
        <v>0</v>
      </c>
      <c r="AR80" s="100">
        <v>0</v>
      </c>
      <c r="AS80" s="100">
        <v>359.1</v>
      </c>
      <c r="AT80" s="100">
        <v>0</v>
      </c>
      <c r="AU80" s="100">
        <v>0</v>
      </c>
      <c r="AV80" s="55"/>
    </row>
    <row r="81" spans="1:48" s="26" customFormat="1" x14ac:dyDescent="0.2">
      <c r="A81" s="26">
        <v>70</v>
      </c>
      <c r="B81" s="91">
        <v>72</v>
      </c>
      <c r="C81" s="92" t="s">
        <v>442</v>
      </c>
      <c r="D81" s="92" t="s">
        <v>443</v>
      </c>
      <c r="E81" s="92" t="s">
        <v>74</v>
      </c>
      <c r="F81" s="92" t="s">
        <v>444</v>
      </c>
      <c r="G81" s="92" t="s">
        <v>445</v>
      </c>
      <c r="H81" s="94">
        <v>44683</v>
      </c>
      <c r="I81" s="96" t="s">
        <v>52</v>
      </c>
      <c r="J81" s="96" t="s">
        <v>158</v>
      </c>
      <c r="K81" s="91">
        <v>114</v>
      </c>
      <c r="L81" s="92" t="s">
        <v>348</v>
      </c>
      <c r="M81" s="91" t="s">
        <v>115</v>
      </c>
      <c r="N81" s="97" t="s">
        <v>347</v>
      </c>
      <c r="O81" s="92" t="s">
        <v>348</v>
      </c>
      <c r="P81" s="96" t="s">
        <v>58</v>
      </c>
      <c r="Q81" s="91" t="s">
        <v>163</v>
      </c>
      <c r="R81" s="92">
        <v>202219</v>
      </c>
      <c r="S81" s="92">
        <v>202219</v>
      </c>
      <c r="T81" s="92">
        <v>202219</v>
      </c>
      <c r="U81" s="91" t="s">
        <v>60</v>
      </c>
      <c r="V81" s="135"/>
      <c r="W81" s="135">
        <v>332891</v>
      </c>
      <c r="X81" s="135" t="s">
        <v>62</v>
      </c>
      <c r="Y81" s="99">
        <f t="shared" si="3"/>
        <v>6979.78</v>
      </c>
      <c r="Z81" s="99">
        <f t="shared" si="4"/>
        <v>779.78</v>
      </c>
      <c r="AA81" s="100">
        <f t="shared" si="5"/>
        <v>6200</v>
      </c>
      <c r="AB81" s="100">
        <v>0</v>
      </c>
      <c r="AC81" s="100">
        <v>0</v>
      </c>
      <c r="AD81" s="136">
        <v>6979.78</v>
      </c>
      <c r="AE81" s="100">
        <v>0</v>
      </c>
      <c r="AF81" s="100">
        <v>0</v>
      </c>
      <c r="AG81" s="100">
        <v>0</v>
      </c>
      <c r="AH81" s="100">
        <v>0</v>
      </c>
      <c r="AI81" s="100">
        <v>0</v>
      </c>
      <c r="AJ81" s="100">
        <v>0</v>
      </c>
      <c r="AK81" s="100">
        <v>0</v>
      </c>
      <c r="AL81" s="100">
        <v>0</v>
      </c>
      <c r="AM81" s="100">
        <v>0</v>
      </c>
      <c r="AN81" s="100">
        <v>0</v>
      </c>
      <c r="AO81" s="100">
        <v>0</v>
      </c>
      <c r="AP81" s="169">
        <v>0</v>
      </c>
      <c r="AQ81" s="100">
        <v>0</v>
      </c>
      <c r="AR81" s="100">
        <v>0</v>
      </c>
      <c r="AS81" s="100">
        <v>779.78</v>
      </c>
      <c r="AT81" s="100">
        <v>0</v>
      </c>
      <c r="AU81" s="100">
        <v>0</v>
      </c>
      <c r="AV81" s="55"/>
    </row>
    <row r="82" spans="1:48" s="26" customFormat="1" x14ac:dyDescent="0.2">
      <c r="A82" s="26">
        <v>71</v>
      </c>
      <c r="B82" s="91">
        <v>73</v>
      </c>
      <c r="C82" s="92" t="s">
        <v>446</v>
      </c>
      <c r="D82" s="92" t="s">
        <v>447</v>
      </c>
      <c r="E82" s="92" t="s">
        <v>74</v>
      </c>
      <c r="F82" s="92" t="s">
        <v>171</v>
      </c>
      <c r="G82" s="92" t="s">
        <v>448</v>
      </c>
      <c r="H82" s="94">
        <v>44690</v>
      </c>
      <c r="I82" s="96" t="s">
        <v>52</v>
      </c>
      <c r="J82" s="96" t="s">
        <v>158</v>
      </c>
      <c r="K82" s="91">
        <v>113</v>
      </c>
      <c r="L82" s="92" t="s">
        <v>449</v>
      </c>
      <c r="M82" s="91" t="s">
        <v>55</v>
      </c>
      <c r="N82" s="97" t="s">
        <v>305</v>
      </c>
      <c r="O82" s="92" t="s">
        <v>306</v>
      </c>
      <c r="P82" s="96" t="s">
        <v>58</v>
      </c>
      <c r="Q82" s="91" t="s">
        <v>163</v>
      </c>
      <c r="R82" s="92">
        <v>202219</v>
      </c>
      <c r="S82" s="92">
        <v>202219</v>
      </c>
      <c r="T82" s="92">
        <v>202219</v>
      </c>
      <c r="U82" s="91" t="s">
        <v>60</v>
      </c>
      <c r="V82" s="135"/>
      <c r="W82" s="135">
        <v>220500</v>
      </c>
      <c r="X82" s="135" t="s">
        <v>62</v>
      </c>
      <c r="Y82" s="99">
        <f t="shared" si="3"/>
        <v>14711.37</v>
      </c>
      <c r="Z82" s="99">
        <f t="shared" si="4"/>
        <v>2461.37</v>
      </c>
      <c r="AA82" s="100">
        <f t="shared" si="5"/>
        <v>12250</v>
      </c>
      <c r="AB82" s="100">
        <v>0</v>
      </c>
      <c r="AC82" s="100">
        <v>0</v>
      </c>
      <c r="AD82" s="136">
        <v>14711.37</v>
      </c>
      <c r="AE82" s="100">
        <v>0</v>
      </c>
      <c r="AF82" s="100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69">
        <v>0</v>
      </c>
      <c r="AQ82" s="100">
        <v>0</v>
      </c>
      <c r="AR82" s="100">
        <v>0</v>
      </c>
      <c r="AS82" s="100">
        <v>2461.37</v>
      </c>
      <c r="AT82" s="100">
        <v>0</v>
      </c>
      <c r="AU82" s="100">
        <v>0</v>
      </c>
      <c r="AV82" s="55"/>
    </row>
    <row r="83" spans="1:48" s="26" customFormat="1" x14ac:dyDescent="0.2">
      <c r="A83" s="26">
        <v>72</v>
      </c>
      <c r="B83" s="91">
        <v>74</v>
      </c>
      <c r="C83" s="92" t="s">
        <v>450</v>
      </c>
      <c r="D83" s="92" t="s">
        <v>451</v>
      </c>
      <c r="E83" s="92" t="s">
        <v>452</v>
      </c>
      <c r="F83" s="92" t="s">
        <v>74</v>
      </c>
      <c r="G83" s="92" t="s">
        <v>453</v>
      </c>
      <c r="H83" s="94">
        <v>44690</v>
      </c>
      <c r="I83" s="96" t="s">
        <v>52</v>
      </c>
      <c r="J83" s="96" t="s">
        <v>158</v>
      </c>
      <c r="K83" s="91">
        <v>114</v>
      </c>
      <c r="L83" s="92" t="s">
        <v>454</v>
      </c>
      <c r="M83" s="91" t="s">
        <v>115</v>
      </c>
      <c r="N83" s="97" t="s">
        <v>305</v>
      </c>
      <c r="O83" s="92" t="s">
        <v>306</v>
      </c>
      <c r="P83" s="96" t="s">
        <v>58</v>
      </c>
      <c r="Q83" s="91" t="s">
        <v>163</v>
      </c>
      <c r="R83" s="92">
        <v>202219</v>
      </c>
      <c r="S83" s="92">
        <v>202219</v>
      </c>
      <c r="T83" s="92">
        <v>202219</v>
      </c>
      <c r="U83" s="91" t="s">
        <v>60</v>
      </c>
      <c r="V83" s="135"/>
      <c r="W83" s="135">
        <v>215760</v>
      </c>
      <c r="X83" s="135" t="s">
        <v>62</v>
      </c>
      <c r="Y83" s="99">
        <f t="shared" si="3"/>
        <v>8185.27</v>
      </c>
      <c r="Z83" s="99">
        <f t="shared" si="4"/>
        <v>1037.27</v>
      </c>
      <c r="AA83" s="100">
        <f t="shared" si="5"/>
        <v>7148</v>
      </c>
      <c r="AB83" s="100">
        <v>0</v>
      </c>
      <c r="AC83" s="100">
        <v>0</v>
      </c>
      <c r="AD83" s="100">
        <v>8185.27</v>
      </c>
      <c r="AE83" s="100">
        <v>0</v>
      </c>
      <c r="AF83" s="100">
        <v>0</v>
      </c>
      <c r="AG83" s="100">
        <v>0</v>
      </c>
      <c r="AH83" s="100">
        <v>0</v>
      </c>
      <c r="AI83" s="100">
        <v>0</v>
      </c>
      <c r="AJ83" s="100">
        <v>0</v>
      </c>
      <c r="AK83" s="100">
        <v>0</v>
      </c>
      <c r="AL83" s="100">
        <v>0</v>
      </c>
      <c r="AM83" s="100">
        <v>0</v>
      </c>
      <c r="AN83" s="100">
        <v>0</v>
      </c>
      <c r="AO83" s="100">
        <v>0</v>
      </c>
      <c r="AP83" s="100">
        <v>0</v>
      </c>
      <c r="AQ83" s="100">
        <v>0</v>
      </c>
      <c r="AR83" s="100">
        <v>0</v>
      </c>
      <c r="AS83" s="100">
        <v>1037.27</v>
      </c>
      <c r="AT83" s="100">
        <v>0</v>
      </c>
      <c r="AU83" s="100">
        <v>0</v>
      </c>
      <c r="AV83" s="55"/>
    </row>
    <row r="84" spans="1:48" s="26" customFormat="1" x14ac:dyDescent="0.2">
      <c r="A84" s="26">
        <v>73</v>
      </c>
      <c r="B84" s="91">
        <v>75</v>
      </c>
      <c r="C84" s="92" t="s">
        <v>455</v>
      </c>
      <c r="D84" s="92" t="s">
        <v>456</v>
      </c>
      <c r="E84" s="92" t="s">
        <v>457</v>
      </c>
      <c r="F84" s="92" t="s">
        <v>74</v>
      </c>
      <c r="G84" s="92" t="s">
        <v>458</v>
      </c>
      <c r="H84" s="94">
        <v>44690</v>
      </c>
      <c r="I84" s="96" t="s">
        <v>52</v>
      </c>
      <c r="J84" s="96" t="s">
        <v>158</v>
      </c>
      <c r="K84" s="91">
        <v>114</v>
      </c>
      <c r="L84" s="92" t="s">
        <v>454</v>
      </c>
      <c r="M84" s="91" t="s">
        <v>115</v>
      </c>
      <c r="N84" s="97" t="s">
        <v>305</v>
      </c>
      <c r="O84" s="92" t="s">
        <v>306</v>
      </c>
      <c r="P84" s="96" t="s">
        <v>58</v>
      </c>
      <c r="Q84" s="91" t="s">
        <v>163</v>
      </c>
      <c r="R84" s="92">
        <v>202219</v>
      </c>
      <c r="S84" s="92">
        <v>202219</v>
      </c>
      <c r="T84" s="92">
        <v>202219</v>
      </c>
      <c r="U84" s="91" t="s">
        <v>60</v>
      </c>
      <c r="V84" s="135"/>
      <c r="W84" s="135">
        <v>976700</v>
      </c>
      <c r="X84" s="135" t="s">
        <v>62</v>
      </c>
      <c r="Y84" s="99">
        <f t="shared" si="3"/>
        <v>8185.27</v>
      </c>
      <c r="Z84" s="99">
        <f t="shared" si="4"/>
        <v>1037.27</v>
      </c>
      <c r="AA84" s="100">
        <f t="shared" si="5"/>
        <v>7148</v>
      </c>
      <c r="AB84" s="100">
        <v>0</v>
      </c>
      <c r="AC84" s="100">
        <v>0</v>
      </c>
      <c r="AD84" s="100">
        <v>8185.27</v>
      </c>
      <c r="AE84" s="100">
        <v>0</v>
      </c>
      <c r="AF84" s="100">
        <v>0</v>
      </c>
      <c r="AG84" s="100">
        <v>0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0">
        <v>0</v>
      </c>
      <c r="AN84" s="100">
        <v>0</v>
      </c>
      <c r="AO84" s="100">
        <v>0</v>
      </c>
      <c r="AP84" s="100">
        <v>0</v>
      </c>
      <c r="AQ84" s="100">
        <v>0</v>
      </c>
      <c r="AR84" s="100">
        <v>0</v>
      </c>
      <c r="AS84" s="100">
        <v>1037.27</v>
      </c>
      <c r="AT84" s="100">
        <v>0</v>
      </c>
      <c r="AU84" s="100">
        <v>0</v>
      </c>
      <c r="AV84" s="55"/>
    </row>
    <row r="85" spans="1:48" s="26" customFormat="1" x14ac:dyDescent="0.2">
      <c r="A85" s="26">
        <v>74</v>
      </c>
      <c r="B85" s="91">
        <v>76</v>
      </c>
      <c r="C85" s="92" t="s">
        <v>459</v>
      </c>
      <c r="D85" s="92" t="s">
        <v>460</v>
      </c>
      <c r="E85" s="92" t="s">
        <v>74</v>
      </c>
      <c r="F85" s="92" t="s">
        <v>461</v>
      </c>
      <c r="G85" s="92" t="s">
        <v>462</v>
      </c>
      <c r="H85" s="94">
        <v>44704</v>
      </c>
      <c r="I85" s="96" t="s">
        <v>52</v>
      </c>
      <c r="J85" s="96" t="s">
        <v>158</v>
      </c>
      <c r="K85" s="91">
        <v>114</v>
      </c>
      <c r="L85" s="92" t="s">
        <v>463</v>
      </c>
      <c r="M85" s="91" t="s">
        <v>160</v>
      </c>
      <c r="N85" s="97" t="s">
        <v>464</v>
      </c>
      <c r="O85" s="92" t="s">
        <v>465</v>
      </c>
      <c r="P85" s="96" t="s">
        <v>58</v>
      </c>
      <c r="Q85" s="91" t="s">
        <v>163</v>
      </c>
      <c r="R85" s="92">
        <v>202219</v>
      </c>
      <c r="S85" s="92">
        <v>202219</v>
      </c>
      <c r="T85" s="92">
        <v>202219</v>
      </c>
      <c r="U85" s="91" t="s">
        <v>60</v>
      </c>
      <c r="V85" s="135"/>
      <c r="W85" s="135">
        <v>838535</v>
      </c>
      <c r="X85" s="135" t="s">
        <v>62</v>
      </c>
      <c r="Y85" s="99">
        <f t="shared" si="3"/>
        <v>4259.22</v>
      </c>
      <c r="Z85" s="99">
        <f t="shared" si="4"/>
        <v>328.22</v>
      </c>
      <c r="AA85" s="100">
        <f t="shared" si="5"/>
        <v>3931</v>
      </c>
      <c r="AB85" s="100">
        <v>0</v>
      </c>
      <c r="AC85" s="100">
        <v>0</v>
      </c>
      <c r="AD85" s="100">
        <v>4259.22</v>
      </c>
      <c r="AE85" s="100">
        <v>0</v>
      </c>
      <c r="AF85" s="100">
        <v>0</v>
      </c>
      <c r="AG85" s="100">
        <v>0</v>
      </c>
      <c r="AH85" s="100">
        <v>0</v>
      </c>
      <c r="AI85" s="100">
        <v>0</v>
      </c>
      <c r="AJ85" s="100">
        <v>0</v>
      </c>
      <c r="AK85" s="100">
        <v>0</v>
      </c>
      <c r="AL85" s="100">
        <v>0</v>
      </c>
      <c r="AM85" s="100">
        <v>0</v>
      </c>
      <c r="AN85" s="100">
        <v>0</v>
      </c>
      <c r="AO85" s="100">
        <v>0</v>
      </c>
      <c r="AP85" s="100">
        <v>0</v>
      </c>
      <c r="AQ85" s="100">
        <v>0</v>
      </c>
      <c r="AR85" s="100">
        <v>0</v>
      </c>
      <c r="AS85" s="100">
        <v>328.22</v>
      </c>
      <c r="AT85" s="100">
        <v>0</v>
      </c>
      <c r="AU85" s="100">
        <v>0</v>
      </c>
      <c r="AV85" s="55"/>
    </row>
    <row r="86" spans="1:48" s="26" customFormat="1" x14ac:dyDescent="0.2">
      <c r="A86" s="26">
        <v>75</v>
      </c>
      <c r="B86" s="91">
        <v>77</v>
      </c>
      <c r="C86" s="92" t="s">
        <v>466</v>
      </c>
      <c r="D86" s="92" t="s">
        <v>467</v>
      </c>
      <c r="E86" s="92" t="s">
        <v>132</v>
      </c>
      <c r="F86" s="92" t="s">
        <v>468</v>
      </c>
      <c r="G86" s="92" t="s">
        <v>469</v>
      </c>
      <c r="H86" s="94">
        <v>44757</v>
      </c>
      <c r="I86" s="96" t="s">
        <v>52</v>
      </c>
      <c r="J86" s="96" t="s">
        <v>158</v>
      </c>
      <c r="K86" s="91">
        <v>114</v>
      </c>
      <c r="L86" s="92" t="s">
        <v>470</v>
      </c>
      <c r="M86" s="91" t="s">
        <v>160</v>
      </c>
      <c r="N86" s="97" t="s">
        <v>56</v>
      </c>
      <c r="O86" s="92" t="s">
        <v>57</v>
      </c>
      <c r="P86" s="96" t="s">
        <v>58</v>
      </c>
      <c r="Q86" s="91" t="s">
        <v>163</v>
      </c>
      <c r="R86" s="92">
        <v>202219</v>
      </c>
      <c r="S86" s="92">
        <v>202219</v>
      </c>
      <c r="T86" s="92">
        <v>202219</v>
      </c>
      <c r="U86" s="91" t="s">
        <v>60</v>
      </c>
      <c r="V86" s="135"/>
      <c r="W86" s="135">
        <v>796366</v>
      </c>
      <c r="X86" s="135" t="s">
        <v>62</v>
      </c>
      <c r="Y86" s="99">
        <f t="shared" si="3"/>
        <v>5564.12</v>
      </c>
      <c r="Z86" s="99">
        <f t="shared" si="4"/>
        <v>513.12</v>
      </c>
      <c r="AA86" s="100">
        <f t="shared" si="5"/>
        <v>5051</v>
      </c>
      <c r="AB86" s="100">
        <v>0</v>
      </c>
      <c r="AC86" s="100">
        <v>0</v>
      </c>
      <c r="AD86" s="100">
        <v>5564.12</v>
      </c>
      <c r="AE86" s="100">
        <v>0</v>
      </c>
      <c r="AF86" s="100">
        <v>0</v>
      </c>
      <c r="AG86" s="100">
        <v>0</v>
      </c>
      <c r="AH86" s="100">
        <v>0</v>
      </c>
      <c r="AI86" s="100">
        <v>0</v>
      </c>
      <c r="AJ86" s="100">
        <v>0</v>
      </c>
      <c r="AK86" s="100">
        <v>0</v>
      </c>
      <c r="AL86" s="100">
        <v>0</v>
      </c>
      <c r="AM86" s="100">
        <v>0</v>
      </c>
      <c r="AN86" s="100">
        <v>0</v>
      </c>
      <c r="AO86" s="100">
        <v>0</v>
      </c>
      <c r="AP86" s="100">
        <v>0</v>
      </c>
      <c r="AQ86" s="100">
        <v>0</v>
      </c>
      <c r="AR86" s="100">
        <v>0</v>
      </c>
      <c r="AS86" s="100">
        <v>513.12</v>
      </c>
      <c r="AT86" s="100">
        <v>0</v>
      </c>
      <c r="AU86" s="100">
        <v>0</v>
      </c>
      <c r="AV86" s="55"/>
    </row>
    <row r="87" spans="1:48" s="26" customFormat="1" x14ac:dyDescent="0.2">
      <c r="A87" s="26">
        <v>76</v>
      </c>
      <c r="B87" s="91">
        <v>78</v>
      </c>
      <c r="C87" s="92" t="s">
        <v>471</v>
      </c>
      <c r="D87" s="92" t="s">
        <v>472</v>
      </c>
      <c r="E87" s="92" t="s">
        <v>74</v>
      </c>
      <c r="F87" s="92" t="s">
        <v>473</v>
      </c>
      <c r="G87" s="92" t="s">
        <v>474</v>
      </c>
      <c r="H87" s="94">
        <v>44757</v>
      </c>
      <c r="I87" s="96" t="s">
        <v>52</v>
      </c>
      <c r="J87" s="96" t="s">
        <v>158</v>
      </c>
      <c r="K87" s="91">
        <v>114</v>
      </c>
      <c r="L87" s="92" t="s">
        <v>475</v>
      </c>
      <c r="M87" s="91" t="s">
        <v>160</v>
      </c>
      <c r="N87" s="97" t="s">
        <v>262</v>
      </c>
      <c r="O87" s="92" t="s">
        <v>263</v>
      </c>
      <c r="P87" s="96" t="s">
        <v>58</v>
      </c>
      <c r="Q87" s="91" t="s">
        <v>163</v>
      </c>
      <c r="R87" s="92">
        <v>202219</v>
      </c>
      <c r="S87" s="92">
        <v>202219</v>
      </c>
      <c r="T87" s="92">
        <v>202219</v>
      </c>
      <c r="U87" s="91" t="s">
        <v>60</v>
      </c>
      <c r="V87" s="135"/>
      <c r="W87" s="135"/>
      <c r="X87" s="135" t="s">
        <v>62</v>
      </c>
      <c r="Y87" s="99">
        <f t="shared" si="3"/>
        <v>4999.95</v>
      </c>
      <c r="Z87" s="99">
        <f t="shared" si="4"/>
        <v>421.91</v>
      </c>
      <c r="AA87" s="100">
        <f t="shared" si="5"/>
        <v>4578.04</v>
      </c>
      <c r="AB87" s="100">
        <v>0</v>
      </c>
      <c r="AC87" s="100">
        <v>0</v>
      </c>
      <c r="AD87" s="100">
        <v>4999.95</v>
      </c>
      <c r="AE87" s="100">
        <v>0</v>
      </c>
      <c r="AF87" s="100">
        <v>0</v>
      </c>
      <c r="AG87" s="100">
        <v>0</v>
      </c>
      <c r="AH87" s="100">
        <v>0</v>
      </c>
      <c r="AI87" s="100">
        <v>0</v>
      </c>
      <c r="AJ87" s="100">
        <v>0</v>
      </c>
      <c r="AK87" s="100">
        <v>0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0</v>
      </c>
      <c r="AS87" s="100">
        <v>421.91</v>
      </c>
      <c r="AT87" s="100">
        <v>0</v>
      </c>
      <c r="AU87" s="100">
        <v>0</v>
      </c>
      <c r="AV87" s="55"/>
    </row>
    <row r="88" spans="1:48" s="4" customFormat="1" x14ac:dyDescent="0.2">
      <c r="A88" s="26">
        <v>77</v>
      </c>
      <c r="B88" s="91">
        <v>79</v>
      </c>
      <c r="C88" s="92" t="s">
        <v>476</v>
      </c>
      <c r="D88" s="92" t="s">
        <v>477</v>
      </c>
      <c r="E88" s="92" t="s">
        <v>478</v>
      </c>
      <c r="F88" s="92" t="s">
        <v>425</v>
      </c>
      <c r="G88" s="92" t="s">
        <v>479</v>
      </c>
      <c r="H88" s="94">
        <v>44757</v>
      </c>
      <c r="I88" s="96" t="s">
        <v>52</v>
      </c>
      <c r="J88" s="96" t="s">
        <v>158</v>
      </c>
      <c r="K88" s="91">
        <v>114</v>
      </c>
      <c r="L88" s="92" t="s">
        <v>480</v>
      </c>
      <c r="M88" s="91" t="s">
        <v>160</v>
      </c>
      <c r="N88" s="97" t="s">
        <v>161</v>
      </c>
      <c r="O88" s="92" t="s">
        <v>162</v>
      </c>
      <c r="P88" s="96" t="s">
        <v>58</v>
      </c>
      <c r="Q88" s="91" t="s">
        <v>163</v>
      </c>
      <c r="R88" s="92">
        <v>202219</v>
      </c>
      <c r="S88" s="92">
        <v>202219</v>
      </c>
      <c r="T88" s="92">
        <v>202219</v>
      </c>
      <c r="U88" s="91" t="s">
        <v>60</v>
      </c>
      <c r="V88" s="135"/>
      <c r="W88" s="135"/>
      <c r="X88" s="135" t="s">
        <v>62</v>
      </c>
      <c r="Y88" s="99">
        <f t="shared" si="3"/>
        <v>4336.95</v>
      </c>
      <c r="Z88" s="99">
        <f t="shared" si="4"/>
        <v>336.67</v>
      </c>
      <c r="AA88" s="100">
        <f t="shared" si="5"/>
        <v>4000.2799999999997</v>
      </c>
      <c r="AB88" s="100">
        <v>0</v>
      </c>
      <c r="AC88" s="100">
        <v>0</v>
      </c>
      <c r="AD88" s="100">
        <v>4336.95</v>
      </c>
      <c r="AE88" s="100">
        <v>0</v>
      </c>
      <c r="AF88" s="100">
        <v>0</v>
      </c>
      <c r="AG88" s="100">
        <v>0</v>
      </c>
      <c r="AH88" s="100">
        <v>0</v>
      </c>
      <c r="AI88" s="100">
        <v>0</v>
      </c>
      <c r="AJ88" s="100">
        <v>0</v>
      </c>
      <c r="AK88" s="100">
        <v>0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0</v>
      </c>
      <c r="AR88" s="100">
        <v>0</v>
      </c>
      <c r="AS88" s="100">
        <v>336.67</v>
      </c>
      <c r="AT88" s="100">
        <v>0</v>
      </c>
      <c r="AU88" s="100">
        <v>0</v>
      </c>
      <c r="AV88" s="55"/>
    </row>
    <row r="89" spans="1:48" s="4" customFormat="1" x14ac:dyDescent="0.2">
      <c r="A89" s="26">
        <v>78</v>
      </c>
      <c r="B89" s="91">
        <v>80</v>
      </c>
      <c r="C89" s="92" t="s">
        <v>481</v>
      </c>
      <c r="D89" s="92" t="s">
        <v>482</v>
      </c>
      <c r="E89" s="92" t="s">
        <v>110</v>
      </c>
      <c r="F89" s="92" t="s">
        <v>246</v>
      </c>
      <c r="G89" s="92" t="s">
        <v>483</v>
      </c>
      <c r="H89" s="94">
        <v>44757</v>
      </c>
      <c r="I89" s="96" t="s">
        <v>52</v>
      </c>
      <c r="J89" s="96" t="s">
        <v>158</v>
      </c>
      <c r="K89" s="91">
        <v>114</v>
      </c>
      <c r="L89" s="92" t="s">
        <v>435</v>
      </c>
      <c r="M89" s="91" t="s">
        <v>160</v>
      </c>
      <c r="N89" s="97" t="s">
        <v>389</v>
      </c>
      <c r="O89" s="92" t="s">
        <v>390</v>
      </c>
      <c r="P89" s="96" t="s">
        <v>58</v>
      </c>
      <c r="Q89" s="91" t="s">
        <v>163</v>
      </c>
      <c r="R89" s="92">
        <v>202219</v>
      </c>
      <c r="S89" s="92">
        <v>202219</v>
      </c>
      <c r="T89" s="92">
        <v>202219</v>
      </c>
      <c r="U89" s="91" t="s">
        <v>60</v>
      </c>
      <c r="V89" s="135"/>
      <c r="W89" s="135"/>
      <c r="X89" s="135" t="s">
        <v>62</v>
      </c>
      <c r="Y89" s="99">
        <f t="shared" si="3"/>
        <v>4907.04</v>
      </c>
      <c r="Z89" s="99">
        <f t="shared" si="4"/>
        <v>407.04</v>
      </c>
      <c r="AA89" s="100">
        <f t="shared" si="5"/>
        <v>4500</v>
      </c>
      <c r="AB89" s="100">
        <v>0</v>
      </c>
      <c r="AC89" s="100">
        <v>0</v>
      </c>
      <c r="AD89" s="100">
        <v>4907.04</v>
      </c>
      <c r="AE89" s="100">
        <v>0</v>
      </c>
      <c r="AF89" s="100">
        <v>0</v>
      </c>
      <c r="AG89" s="100">
        <v>0</v>
      </c>
      <c r="AH89" s="100">
        <v>0</v>
      </c>
      <c r="AI89" s="100">
        <v>0</v>
      </c>
      <c r="AJ89" s="100">
        <v>0</v>
      </c>
      <c r="AK89" s="100">
        <v>0</v>
      </c>
      <c r="AL89" s="100">
        <v>0</v>
      </c>
      <c r="AM89" s="100">
        <v>0</v>
      </c>
      <c r="AN89" s="100">
        <v>0</v>
      </c>
      <c r="AO89" s="100">
        <v>0</v>
      </c>
      <c r="AP89" s="100">
        <v>0</v>
      </c>
      <c r="AQ89" s="100">
        <v>0</v>
      </c>
      <c r="AR89" s="100">
        <v>0</v>
      </c>
      <c r="AS89" s="100">
        <v>407.04</v>
      </c>
      <c r="AT89" s="100">
        <v>0</v>
      </c>
      <c r="AU89" s="100">
        <v>0</v>
      </c>
      <c r="AV89" s="55"/>
    </row>
    <row r="90" spans="1:48" s="4" customFormat="1" x14ac:dyDescent="0.2">
      <c r="A90" s="26">
        <v>79</v>
      </c>
      <c r="B90" s="91"/>
      <c r="C90" s="92"/>
      <c r="D90" s="92"/>
      <c r="E90" s="92" t="s">
        <v>171</v>
      </c>
      <c r="F90" s="92" t="s">
        <v>484</v>
      </c>
      <c r="G90" s="92" t="s">
        <v>485</v>
      </c>
      <c r="H90" s="94"/>
      <c r="I90" s="96"/>
      <c r="J90" s="96"/>
      <c r="K90" s="91"/>
      <c r="L90" s="92"/>
      <c r="M90" s="91"/>
      <c r="N90" s="97" t="s">
        <v>305</v>
      </c>
      <c r="O90" s="92" t="s">
        <v>306</v>
      </c>
      <c r="P90" s="96"/>
      <c r="Q90" s="91"/>
      <c r="R90" s="92"/>
      <c r="S90" s="92"/>
      <c r="T90" s="92"/>
      <c r="U90" s="91"/>
      <c r="V90" s="135"/>
      <c r="W90" s="135"/>
      <c r="X90" s="135"/>
      <c r="Y90" s="99">
        <f t="shared" si="3"/>
        <v>9904.5</v>
      </c>
      <c r="Z90" s="99">
        <f t="shared" si="4"/>
        <v>1404.5</v>
      </c>
      <c r="AA90" s="100">
        <f t="shared" si="5"/>
        <v>8500</v>
      </c>
      <c r="AB90" s="100"/>
      <c r="AC90" s="100"/>
      <c r="AD90" s="100">
        <v>9904.5</v>
      </c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>
        <v>1404.5</v>
      </c>
      <c r="AT90" s="100"/>
      <c r="AU90" s="100"/>
      <c r="AV90" s="55"/>
    </row>
    <row r="91" spans="1:48" s="4" customFormat="1" x14ac:dyDescent="0.2">
      <c r="A91" s="26">
        <v>80</v>
      </c>
      <c r="B91" s="91"/>
      <c r="C91" s="92"/>
      <c r="D91" s="92"/>
      <c r="E91" s="92" t="s">
        <v>50</v>
      </c>
      <c r="F91" s="92" t="s">
        <v>486</v>
      </c>
      <c r="G91" s="92" t="s">
        <v>487</v>
      </c>
      <c r="H91" s="94"/>
      <c r="I91" s="96"/>
      <c r="J91" s="96"/>
      <c r="K91" s="91"/>
      <c r="L91" s="92"/>
      <c r="M91" s="91"/>
      <c r="N91" s="97" t="s">
        <v>389</v>
      </c>
      <c r="O91" s="92" t="s">
        <v>390</v>
      </c>
      <c r="P91" s="96"/>
      <c r="Q91" s="91"/>
      <c r="R91" s="92"/>
      <c r="S91" s="92"/>
      <c r="T91" s="92"/>
      <c r="U91" s="91"/>
      <c r="V91" s="135"/>
      <c r="W91" s="135"/>
      <c r="X91" s="135"/>
      <c r="Y91" s="99">
        <f t="shared" si="3"/>
        <v>4907.04</v>
      </c>
      <c r="Z91" s="99">
        <f t="shared" si="4"/>
        <v>407.04</v>
      </c>
      <c r="AA91" s="100">
        <f t="shared" si="5"/>
        <v>4500</v>
      </c>
      <c r="AB91" s="100"/>
      <c r="AC91" s="100"/>
      <c r="AD91" s="100">
        <v>4907.04</v>
      </c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>
        <v>407.04</v>
      </c>
      <c r="AT91" s="100"/>
      <c r="AU91" s="100"/>
      <c r="AV91" s="55"/>
    </row>
    <row r="92" spans="1:48" s="4" customFormat="1" ht="12.75" thickBot="1" x14ac:dyDescent="0.25">
      <c r="E92" s="137"/>
      <c r="F92" s="137"/>
      <c r="G92" s="137"/>
      <c r="H92" s="88"/>
      <c r="I92" s="114"/>
      <c r="N92" s="138"/>
      <c r="V92" s="139" t="s">
        <v>184</v>
      </c>
      <c r="Y92" s="140">
        <f t="shared" ref="Y92:AU92" si="6">SUM(Y12:Y91)</f>
        <v>483398.11</v>
      </c>
      <c r="Z92" s="140">
        <f t="shared" si="6"/>
        <v>54954.159999999974</v>
      </c>
      <c r="AA92" s="140">
        <f t="shared" si="6"/>
        <v>428443.95</v>
      </c>
      <c r="AB92" s="140">
        <f t="shared" si="6"/>
        <v>69967.999999999985</v>
      </c>
      <c r="AC92" s="140">
        <f t="shared" si="6"/>
        <v>20357.29</v>
      </c>
      <c r="AD92" s="140">
        <f t="shared" si="6"/>
        <v>341247.48000000004</v>
      </c>
      <c r="AE92" s="140">
        <f t="shared" si="6"/>
        <v>44737.840000000011</v>
      </c>
      <c r="AF92" s="140">
        <f t="shared" si="6"/>
        <v>0</v>
      </c>
      <c r="AG92" s="140">
        <f t="shared" si="6"/>
        <v>0</v>
      </c>
      <c r="AH92" s="140">
        <f t="shared" si="6"/>
        <v>0</v>
      </c>
      <c r="AI92" s="140">
        <f t="shared" si="6"/>
        <v>0</v>
      </c>
      <c r="AJ92" s="140">
        <f t="shared" si="6"/>
        <v>1124</v>
      </c>
      <c r="AK92" s="140">
        <f t="shared" si="6"/>
        <v>4950</v>
      </c>
      <c r="AL92" s="140">
        <f t="shared" si="6"/>
        <v>1013.5</v>
      </c>
      <c r="AM92" s="140">
        <f t="shared" si="6"/>
        <v>0</v>
      </c>
      <c r="AN92" s="140">
        <f t="shared" si="6"/>
        <v>0</v>
      </c>
      <c r="AO92" s="140">
        <f t="shared" si="6"/>
        <v>0</v>
      </c>
      <c r="AP92" s="140">
        <f t="shared" si="6"/>
        <v>0</v>
      </c>
      <c r="AQ92" s="140">
        <f t="shared" si="6"/>
        <v>0</v>
      </c>
      <c r="AR92" s="140">
        <f t="shared" si="6"/>
        <v>897</v>
      </c>
      <c r="AS92" s="140">
        <f t="shared" si="6"/>
        <v>50141.159999999974</v>
      </c>
      <c r="AT92" s="140">
        <f t="shared" si="6"/>
        <v>2870</v>
      </c>
      <c r="AU92" s="140">
        <f t="shared" si="6"/>
        <v>1046</v>
      </c>
      <c r="AV92" s="71"/>
    </row>
    <row r="93" spans="1:48" s="28" customFormat="1" x14ac:dyDescent="0.2">
      <c r="E93" s="87"/>
      <c r="F93" s="87"/>
      <c r="G93" s="87"/>
      <c r="H93" s="88"/>
      <c r="I93" s="114"/>
      <c r="V93" s="58"/>
      <c r="Y93" s="141"/>
      <c r="Z93" s="142" t="s">
        <v>492</v>
      </c>
      <c r="AA93" s="143">
        <v>415321.94</v>
      </c>
      <c r="AB93" s="90"/>
      <c r="AC93" s="90"/>
      <c r="AD93" s="90">
        <f>SUM(AB92:AL92)</f>
        <v>483398.11000000004</v>
      </c>
      <c r="AE93" s="90"/>
      <c r="AF93" s="90"/>
      <c r="AG93" s="90"/>
      <c r="AH93" s="90"/>
      <c r="AI93" s="90"/>
      <c r="AJ93" s="90"/>
      <c r="AK93" s="90"/>
      <c r="AL93" s="144">
        <f>SUM(AJ92:AL92)</f>
        <v>7087.5</v>
      </c>
      <c r="AM93" s="90"/>
      <c r="AN93" s="90"/>
      <c r="AO93" s="90"/>
      <c r="AP93" s="90"/>
      <c r="AQ93" s="90"/>
      <c r="AR93" s="90"/>
      <c r="AS93" s="90"/>
      <c r="AT93" s="90"/>
      <c r="AU93" s="90"/>
      <c r="AV93" s="80"/>
    </row>
    <row r="94" spans="1:48" s="28" customFormat="1" x14ac:dyDescent="0.2">
      <c r="E94" s="87"/>
      <c r="F94" s="87"/>
      <c r="G94" s="87"/>
      <c r="H94" s="88"/>
      <c r="I94" s="114"/>
      <c r="V94" s="58"/>
      <c r="Y94" s="145"/>
      <c r="Z94" s="118"/>
      <c r="AA94" s="146">
        <v>3297</v>
      </c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80"/>
    </row>
    <row r="95" spans="1:48" s="28" customFormat="1" x14ac:dyDescent="0.2">
      <c r="E95" s="87"/>
      <c r="F95" s="87"/>
      <c r="G95" s="87"/>
      <c r="H95" s="88"/>
      <c r="I95" s="114"/>
      <c r="V95" s="58"/>
      <c r="Y95" s="145"/>
      <c r="Z95" s="118"/>
      <c r="AA95" s="146">
        <v>3625.01</v>
      </c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80"/>
    </row>
    <row r="96" spans="1:48" s="28" customFormat="1" ht="12.75" thickBot="1" x14ac:dyDescent="0.25">
      <c r="E96" s="87"/>
      <c r="F96" s="87"/>
      <c r="G96" s="87"/>
      <c r="H96" s="88"/>
      <c r="I96" s="114"/>
      <c r="V96" s="58"/>
      <c r="Y96" s="145"/>
      <c r="Z96" s="118" t="s">
        <v>493</v>
      </c>
      <c r="AA96" s="147">
        <v>6200</v>
      </c>
      <c r="AB96" s="90"/>
      <c r="AC96" s="90"/>
      <c r="AD96" s="90">
        <f>SUM(AD93-Y92)</f>
        <v>5.8207660913467407E-11</v>
      </c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80"/>
    </row>
    <row r="97" spans="1:65" s="28" customFormat="1" ht="12.75" thickBot="1" x14ac:dyDescent="0.25">
      <c r="E97" s="87"/>
      <c r="F97" s="87"/>
      <c r="G97" s="87"/>
      <c r="H97" s="88"/>
      <c r="I97" s="114"/>
      <c r="V97" s="58"/>
      <c r="Y97" s="148"/>
      <c r="Z97" s="149"/>
      <c r="AA97" s="150">
        <f>SUM(AA93:AA96)</f>
        <v>428443.95</v>
      </c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80"/>
    </row>
    <row r="98" spans="1:65" s="28" customFormat="1" x14ac:dyDescent="0.2">
      <c r="E98" s="87"/>
      <c r="F98" s="87"/>
      <c r="G98" s="87"/>
      <c r="H98" s="88"/>
      <c r="I98" s="114"/>
      <c r="V98" s="58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80"/>
    </row>
    <row r="99" spans="1:65" s="26" customFormat="1" x14ac:dyDescent="0.2">
      <c r="A99" s="26">
        <v>1</v>
      </c>
      <c r="B99" s="91">
        <v>9</v>
      </c>
      <c r="C99" s="92" t="s">
        <v>496</v>
      </c>
      <c r="D99" s="92" t="s">
        <v>497</v>
      </c>
      <c r="E99" s="92" t="s">
        <v>110</v>
      </c>
      <c r="F99" s="92" t="s">
        <v>324</v>
      </c>
      <c r="G99" s="93" t="s">
        <v>498</v>
      </c>
      <c r="H99" s="94">
        <v>44439</v>
      </c>
      <c r="I99" s="91" t="s">
        <v>52</v>
      </c>
      <c r="J99" s="96" t="s">
        <v>53</v>
      </c>
      <c r="K99" s="91">
        <v>111</v>
      </c>
      <c r="L99" s="92" t="s">
        <v>499</v>
      </c>
      <c r="M99" s="91" t="s">
        <v>55</v>
      </c>
      <c r="N99" s="97" t="s">
        <v>500</v>
      </c>
      <c r="O99" s="92" t="s">
        <v>501</v>
      </c>
      <c r="P99" s="96" t="s">
        <v>58</v>
      </c>
      <c r="Q99" s="91" t="s">
        <v>59</v>
      </c>
      <c r="R99" s="92">
        <v>202212</v>
      </c>
      <c r="S99" s="92">
        <v>202212</v>
      </c>
      <c r="T99" s="92">
        <v>202212</v>
      </c>
      <c r="U99" s="91" t="s">
        <v>60</v>
      </c>
      <c r="V99" s="97"/>
      <c r="W99" s="98">
        <v>864678</v>
      </c>
      <c r="X99" s="92" t="s">
        <v>62</v>
      </c>
      <c r="Y99" s="99">
        <v>13322.77</v>
      </c>
      <c r="Z99" s="99">
        <v>2134.77</v>
      </c>
      <c r="AA99" s="100">
        <f>SUM(Y99-Z99)</f>
        <v>11188</v>
      </c>
      <c r="AB99" s="100">
        <v>0</v>
      </c>
      <c r="AC99" s="100">
        <v>13322.77</v>
      </c>
      <c r="AD99" s="100">
        <v>0</v>
      </c>
      <c r="AE99" s="100">
        <v>0</v>
      </c>
      <c r="AF99" s="100">
        <v>0</v>
      </c>
      <c r="AG99" s="100">
        <v>0</v>
      </c>
      <c r="AH99" s="100">
        <v>0</v>
      </c>
      <c r="AI99" s="100">
        <v>0</v>
      </c>
      <c r="AJ99" s="100">
        <v>0</v>
      </c>
      <c r="AK99" s="100">
        <v>0</v>
      </c>
      <c r="AL99" s="100">
        <v>0</v>
      </c>
      <c r="AM99" s="100">
        <v>0</v>
      </c>
      <c r="AN99" s="100">
        <v>0</v>
      </c>
      <c r="AO99" s="100">
        <v>0</v>
      </c>
      <c r="AP99" s="100">
        <v>0</v>
      </c>
      <c r="AQ99" s="100">
        <v>0</v>
      </c>
      <c r="AR99" s="100">
        <v>0</v>
      </c>
      <c r="AS99" s="100">
        <v>2134.77</v>
      </c>
      <c r="AT99" s="100">
        <v>0</v>
      </c>
      <c r="AU99" s="100">
        <v>0</v>
      </c>
      <c r="AV99" s="55"/>
      <c r="AX99" s="58"/>
      <c r="AZ99" s="58"/>
    </row>
    <row r="100" spans="1:65" s="101" customFormat="1" x14ac:dyDescent="0.2">
      <c r="A100" s="101">
        <v>2</v>
      </c>
      <c r="B100" s="102">
        <v>11</v>
      </c>
      <c r="C100" s="103" t="s">
        <v>502</v>
      </c>
      <c r="D100" s="103" t="s">
        <v>503</v>
      </c>
      <c r="E100" s="103" t="s">
        <v>425</v>
      </c>
      <c r="F100" s="103" t="s">
        <v>504</v>
      </c>
      <c r="G100" s="104" t="s">
        <v>505</v>
      </c>
      <c r="H100" s="105">
        <v>44439</v>
      </c>
      <c r="I100" s="102" t="s">
        <v>52</v>
      </c>
      <c r="J100" s="107" t="s">
        <v>158</v>
      </c>
      <c r="K100" s="102">
        <v>114</v>
      </c>
      <c r="L100" s="103" t="s">
        <v>506</v>
      </c>
      <c r="M100" s="102" t="s">
        <v>115</v>
      </c>
      <c r="N100" s="108" t="s">
        <v>500</v>
      </c>
      <c r="O100" s="103" t="s">
        <v>501</v>
      </c>
      <c r="P100" s="107" t="s">
        <v>58</v>
      </c>
      <c r="Q100" s="102" t="s">
        <v>163</v>
      </c>
      <c r="R100" s="92">
        <v>202212</v>
      </c>
      <c r="S100" s="92">
        <v>202212</v>
      </c>
      <c r="T100" s="92">
        <v>202212</v>
      </c>
      <c r="U100" s="102" t="s">
        <v>60</v>
      </c>
      <c r="V100" s="108"/>
      <c r="W100" s="109">
        <v>544148</v>
      </c>
      <c r="X100" s="103" t="s">
        <v>62</v>
      </c>
      <c r="Y100" s="99">
        <v>3051.43</v>
      </c>
      <c r="Z100" s="99">
        <f>AS100</f>
        <v>51.43</v>
      </c>
      <c r="AA100" s="99">
        <f>Y100-Z100</f>
        <v>3000</v>
      </c>
      <c r="AB100" s="110">
        <v>0</v>
      </c>
      <c r="AC100" s="110">
        <v>0</v>
      </c>
      <c r="AD100" s="111">
        <v>3051.43</v>
      </c>
      <c r="AE100" s="110">
        <v>0</v>
      </c>
      <c r="AF100" s="110">
        <v>0</v>
      </c>
      <c r="AG100" s="110">
        <v>0</v>
      </c>
      <c r="AH100" s="100">
        <v>0</v>
      </c>
      <c r="AI100" s="100">
        <v>0</v>
      </c>
      <c r="AJ100" s="110">
        <v>0</v>
      </c>
      <c r="AK100" s="110">
        <v>0</v>
      </c>
      <c r="AL100" s="110">
        <v>0</v>
      </c>
      <c r="AM100" s="100">
        <v>0</v>
      </c>
      <c r="AN100" s="100">
        <v>0</v>
      </c>
      <c r="AO100" s="100">
        <v>0</v>
      </c>
      <c r="AP100" s="100">
        <v>0</v>
      </c>
      <c r="AQ100" s="100">
        <v>0</v>
      </c>
      <c r="AR100" s="110">
        <v>0</v>
      </c>
      <c r="AS100" s="100">
        <v>51.43</v>
      </c>
      <c r="AT100" s="100">
        <v>0</v>
      </c>
      <c r="AU100" s="110">
        <v>0</v>
      </c>
      <c r="AV100" s="55"/>
      <c r="AW100" s="26"/>
      <c r="AX100" s="58"/>
      <c r="AY100" s="26"/>
      <c r="AZ100" s="58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</row>
    <row r="101" spans="1:65" s="101" customFormat="1" x14ac:dyDescent="0.2">
      <c r="A101" s="101">
        <v>3</v>
      </c>
      <c r="B101" s="102">
        <v>12</v>
      </c>
      <c r="C101" s="103" t="s">
        <v>507</v>
      </c>
      <c r="D101" s="103" t="s">
        <v>508</v>
      </c>
      <c r="E101" s="103" t="s">
        <v>484</v>
      </c>
      <c r="F101" s="103" t="s">
        <v>65</v>
      </c>
      <c r="G101" s="104" t="s">
        <v>509</v>
      </c>
      <c r="H101" s="105">
        <v>44439</v>
      </c>
      <c r="I101" s="102" t="s">
        <v>52</v>
      </c>
      <c r="J101" s="107" t="s">
        <v>158</v>
      </c>
      <c r="K101" s="102">
        <v>114</v>
      </c>
      <c r="L101" s="103" t="s">
        <v>510</v>
      </c>
      <c r="M101" s="102" t="s">
        <v>115</v>
      </c>
      <c r="N101" s="108" t="s">
        <v>500</v>
      </c>
      <c r="O101" s="103" t="s">
        <v>501</v>
      </c>
      <c r="P101" s="107" t="s">
        <v>58</v>
      </c>
      <c r="Q101" s="102" t="s">
        <v>163</v>
      </c>
      <c r="R101" s="92">
        <v>202212</v>
      </c>
      <c r="S101" s="92">
        <v>202212</v>
      </c>
      <c r="T101" s="92">
        <v>202212</v>
      </c>
      <c r="U101" s="102" t="s">
        <v>60</v>
      </c>
      <c r="V101" s="108"/>
      <c r="W101" s="103">
        <v>911311</v>
      </c>
      <c r="X101" s="103" t="s">
        <v>62</v>
      </c>
      <c r="Y101" s="99">
        <f>AD101</f>
        <v>2252</v>
      </c>
      <c r="Z101" s="99">
        <v>0</v>
      </c>
      <c r="AA101" s="100">
        <f>Y101-Z101</f>
        <v>2252</v>
      </c>
      <c r="AB101" s="110">
        <v>0</v>
      </c>
      <c r="AC101" s="110">
        <v>0</v>
      </c>
      <c r="AD101" s="111">
        <v>2252</v>
      </c>
      <c r="AE101" s="110">
        <v>0</v>
      </c>
      <c r="AF101" s="110">
        <v>0</v>
      </c>
      <c r="AG101" s="110">
        <v>0</v>
      </c>
      <c r="AH101" s="100">
        <v>0</v>
      </c>
      <c r="AI101" s="100">
        <v>0</v>
      </c>
      <c r="AJ101" s="110">
        <v>0</v>
      </c>
      <c r="AK101" s="110">
        <v>0</v>
      </c>
      <c r="AL101" s="110">
        <v>0</v>
      </c>
      <c r="AM101" s="100">
        <v>0</v>
      </c>
      <c r="AN101" s="100">
        <v>0</v>
      </c>
      <c r="AO101" s="100">
        <v>0</v>
      </c>
      <c r="AP101" s="100">
        <v>0</v>
      </c>
      <c r="AQ101" s="100">
        <v>0</v>
      </c>
      <c r="AR101" s="110">
        <v>0</v>
      </c>
      <c r="AS101" s="100">
        <v>0</v>
      </c>
      <c r="AT101" s="100">
        <v>0</v>
      </c>
      <c r="AU101" s="110">
        <v>0</v>
      </c>
      <c r="AV101" s="55"/>
      <c r="AW101" s="26"/>
      <c r="AX101" s="58"/>
      <c r="AY101" s="26"/>
      <c r="AZ101" s="58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</row>
    <row r="102" spans="1:65" s="26" customFormat="1" ht="12.75" customHeight="1" x14ac:dyDescent="0.2">
      <c r="A102" s="26">
        <v>4</v>
      </c>
      <c r="B102" s="91">
        <v>87</v>
      </c>
      <c r="C102" s="92" t="s">
        <v>511</v>
      </c>
      <c r="D102" s="92" t="s">
        <v>512</v>
      </c>
      <c r="E102" s="92" t="s">
        <v>513</v>
      </c>
      <c r="F102" s="92" t="s">
        <v>514</v>
      </c>
      <c r="G102" s="92" t="s">
        <v>515</v>
      </c>
      <c r="H102" s="94">
        <v>44658</v>
      </c>
      <c r="I102" s="96" t="s">
        <v>52</v>
      </c>
      <c r="J102" s="96" t="s">
        <v>158</v>
      </c>
      <c r="K102" s="91">
        <v>114</v>
      </c>
      <c r="L102" s="92" t="s">
        <v>516</v>
      </c>
      <c r="M102" s="91" t="s">
        <v>115</v>
      </c>
      <c r="N102" s="97" t="s">
        <v>500</v>
      </c>
      <c r="O102" s="92" t="s">
        <v>501</v>
      </c>
      <c r="P102" s="96" t="s">
        <v>58</v>
      </c>
      <c r="Q102" s="91" t="s">
        <v>163</v>
      </c>
      <c r="R102" s="92">
        <v>202212</v>
      </c>
      <c r="S102" s="92">
        <v>202212</v>
      </c>
      <c r="T102" s="92">
        <v>202212</v>
      </c>
      <c r="U102" s="91" t="s">
        <v>60</v>
      </c>
      <c r="V102" s="97"/>
      <c r="W102" s="98">
        <v>632236</v>
      </c>
      <c r="X102" s="92" t="s">
        <v>62</v>
      </c>
      <c r="Y102" s="99">
        <f>AD102</f>
        <v>3051.43</v>
      </c>
      <c r="Z102" s="99">
        <f>AS102</f>
        <v>51.43</v>
      </c>
      <c r="AA102" s="100">
        <f>Y102-Z102</f>
        <v>3000</v>
      </c>
      <c r="AB102" s="100">
        <v>0</v>
      </c>
      <c r="AC102" s="100">
        <v>0</v>
      </c>
      <c r="AD102" s="100">
        <v>3051.43</v>
      </c>
      <c r="AE102" s="100">
        <v>0</v>
      </c>
      <c r="AF102" s="100">
        <v>0</v>
      </c>
      <c r="AG102" s="100">
        <v>0</v>
      </c>
      <c r="AH102" s="100">
        <v>0</v>
      </c>
      <c r="AI102" s="100">
        <v>0</v>
      </c>
      <c r="AJ102" s="100">
        <v>0</v>
      </c>
      <c r="AK102" s="100">
        <v>0</v>
      </c>
      <c r="AL102" s="100">
        <v>0</v>
      </c>
      <c r="AM102" s="100">
        <v>0</v>
      </c>
      <c r="AN102" s="100">
        <v>0</v>
      </c>
      <c r="AO102" s="100">
        <v>0</v>
      </c>
      <c r="AP102" s="100">
        <v>0</v>
      </c>
      <c r="AQ102" s="100">
        <v>0</v>
      </c>
      <c r="AR102" s="100">
        <v>0</v>
      </c>
      <c r="AS102" s="100">
        <v>51.43</v>
      </c>
      <c r="AT102" s="100">
        <v>0</v>
      </c>
      <c r="AU102" s="100">
        <v>0</v>
      </c>
      <c r="AV102" s="55"/>
    </row>
    <row r="103" spans="1:65" s="26" customFormat="1" ht="12.75" customHeight="1" x14ac:dyDescent="0.2">
      <c r="B103" s="112"/>
      <c r="C103" s="113"/>
      <c r="D103" s="113"/>
      <c r="E103" s="113"/>
      <c r="F103" s="113"/>
      <c r="G103" s="113"/>
      <c r="H103" s="88"/>
      <c r="I103" s="114"/>
      <c r="J103" s="114"/>
      <c r="K103" s="112"/>
      <c r="L103" s="113"/>
      <c r="M103" s="112"/>
      <c r="N103" s="115"/>
      <c r="O103" s="113"/>
      <c r="P103" s="114"/>
      <c r="Q103" s="112"/>
      <c r="R103" s="113"/>
      <c r="S103" s="113"/>
      <c r="T103" s="113"/>
      <c r="U103" s="112"/>
      <c r="V103" s="115"/>
      <c r="W103" s="116"/>
      <c r="X103" s="113"/>
      <c r="Y103" s="168">
        <f t="shared" ref="Y103:AU103" si="7">SUM(Y99:Y102)</f>
        <v>21677.63</v>
      </c>
      <c r="Z103" s="168">
        <f t="shared" si="7"/>
        <v>2237.6299999999997</v>
      </c>
      <c r="AA103" s="168">
        <f t="shared" si="7"/>
        <v>19440</v>
      </c>
      <c r="AB103" s="168">
        <f t="shared" si="7"/>
        <v>0</v>
      </c>
      <c r="AC103" s="168">
        <f t="shared" si="7"/>
        <v>13322.77</v>
      </c>
      <c r="AD103" s="168">
        <f t="shared" si="7"/>
        <v>8354.86</v>
      </c>
      <c r="AE103" s="168">
        <f t="shared" si="7"/>
        <v>0</v>
      </c>
      <c r="AF103" s="168">
        <f t="shared" si="7"/>
        <v>0</v>
      </c>
      <c r="AG103" s="168">
        <f t="shared" si="7"/>
        <v>0</v>
      </c>
      <c r="AH103" s="168">
        <f t="shared" si="7"/>
        <v>0</v>
      </c>
      <c r="AI103" s="168">
        <f t="shared" si="7"/>
        <v>0</v>
      </c>
      <c r="AJ103" s="168">
        <f t="shared" si="7"/>
        <v>0</v>
      </c>
      <c r="AK103" s="168">
        <f t="shared" si="7"/>
        <v>0</v>
      </c>
      <c r="AL103" s="168">
        <f t="shared" si="7"/>
        <v>0</v>
      </c>
      <c r="AM103" s="168">
        <f t="shared" si="7"/>
        <v>0</v>
      </c>
      <c r="AN103" s="168">
        <f t="shared" si="7"/>
        <v>0</v>
      </c>
      <c r="AO103" s="168">
        <f t="shared" si="7"/>
        <v>0</v>
      </c>
      <c r="AP103" s="168">
        <f t="shared" si="7"/>
        <v>0</v>
      </c>
      <c r="AQ103" s="168">
        <f t="shared" si="7"/>
        <v>0</v>
      </c>
      <c r="AR103" s="168">
        <f t="shared" si="7"/>
        <v>0</v>
      </c>
      <c r="AS103" s="168">
        <f t="shared" si="7"/>
        <v>2237.6299999999997</v>
      </c>
      <c r="AT103" s="168">
        <f t="shared" si="7"/>
        <v>0</v>
      </c>
      <c r="AU103" s="168">
        <f t="shared" si="7"/>
        <v>0</v>
      </c>
      <c r="AV103" s="55"/>
    </row>
    <row r="104" spans="1:65" s="26" customFormat="1" ht="12.75" customHeight="1" x14ac:dyDescent="0.2">
      <c r="B104" s="112"/>
      <c r="C104" s="113"/>
      <c r="D104" s="113"/>
      <c r="E104" s="113"/>
      <c r="F104" s="113"/>
      <c r="G104" s="113"/>
      <c r="H104" s="88"/>
      <c r="I104" s="114"/>
      <c r="J104" s="114"/>
      <c r="K104" s="112"/>
      <c r="L104" s="113"/>
      <c r="M104" s="112"/>
      <c r="N104" s="115"/>
      <c r="O104" s="113"/>
      <c r="P104" s="114"/>
      <c r="Q104" s="112"/>
      <c r="R104" s="113"/>
      <c r="S104" s="113"/>
      <c r="T104" s="113"/>
      <c r="U104" s="112"/>
      <c r="V104" s="115"/>
      <c r="W104" s="116"/>
      <c r="X104" s="113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55"/>
    </row>
    <row r="105" spans="1:65" x14ac:dyDescent="0.2">
      <c r="AB105" s="119"/>
      <c r="AC105" s="119"/>
      <c r="AJ105" s="120"/>
      <c r="AK105" s="121"/>
    </row>
    <row r="106" spans="1:65" x14ac:dyDescent="0.2">
      <c r="V106" s="26"/>
      <c r="W106" s="26"/>
      <c r="X106" s="26"/>
      <c r="Y106" s="8"/>
    </row>
    <row r="107" spans="1:65" s="26" customFormat="1" x14ac:dyDescent="0.2">
      <c r="I107" s="4"/>
      <c r="J107" s="4"/>
      <c r="K107" s="4"/>
      <c r="L107" s="1"/>
      <c r="M107" s="4"/>
      <c r="N107" s="5"/>
      <c r="O107" s="1"/>
      <c r="P107" s="4"/>
      <c r="Q107" s="4"/>
      <c r="R107" s="1"/>
      <c r="S107" s="1"/>
      <c r="T107" s="1"/>
      <c r="U107" s="1"/>
      <c r="V107" s="6"/>
      <c r="W107" s="1"/>
      <c r="X107" s="1"/>
      <c r="Y107" s="7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31"/>
    </row>
    <row r="108" spans="1:65" s="26" customFormat="1" x14ac:dyDescent="0.2">
      <c r="I108" s="4"/>
      <c r="J108" s="4"/>
      <c r="K108" s="4"/>
      <c r="L108" s="1"/>
      <c r="M108" s="4"/>
      <c r="N108" s="5"/>
      <c r="O108" s="1"/>
      <c r="P108" s="4"/>
      <c r="Q108" s="4"/>
      <c r="R108" s="1"/>
      <c r="S108" s="1"/>
      <c r="T108" s="1"/>
      <c r="U108" s="1"/>
      <c r="V108" s="6"/>
      <c r="W108" s="1"/>
      <c r="X108" s="1"/>
      <c r="Y108" s="7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31"/>
    </row>
    <row r="112" spans="1:65" x14ac:dyDescent="0.2">
      <c r="B112" s="122" t="s">
        <v>517</v>
      </c>
    </row>
    <row r="113" spans="1:65" s="26" customFormat="1" x14ac:dyDescent="0.2">
      <c r="A113" s="26">
        <v>1</v>
      </c>
      <c r="B113" s="91">
        <v>2</v>
      </c>
      <c r="C113" s="92" t="s">
        <v>496</v>
      </c>
      <c r="D113" s="92" t="s">
        <v>497</v>
      </c>
      <c r="E113" s="92" t="s">
        <v>484</v>
      </c>
      <c r="F113" s="92" t="s">
        <v>74</v>
      </c>
      <c r="G113" s="93" t="s">
        <v>518</v>
      </c>
      <c r="H113" s="94">
        <v>44439</v>
      </c>
      <c r="I113" s="91" t="s">
        <v>52</v>
      </c>
      <c r="J113" s="96" t="s">
        <v>53</v>
      </c>
      <c r="K113" s="91">
        <v>111</v>
      </c>
      <c r="L113" s="92" t="s">
        <v>519</v>
      </c>
      <c r="M113" s="91" t="s">
        <v>55</v>
      </c>
      <c r="N113" s="97" t="s">
        <v>520</v>
      </c>
      <c r="O113" s="92" t="s">
        <v>517</v>
      </c>
      <c r="P113" s="96" t="s">
        <v>58</v>
      </c>
      <c r="Q113" s="91" t="s">
        <v>59</v>
      </c>
      <c r="R113" s="92">
        <v>202212</v>
      </c>
      <c r="S113" s="92">
        <v>202212</v>
      </c>
      <c r="T113" s="92">
        <v>202212</v>
      </c>
      <c r="U113" s="91" t="s">
        <v>60</v>
      </c>
      <c r="V113" s="97"/>
      <c r="W113" s="98">
        <v>864678</v>
      </c>
      <c r="X113" s="92" t="s">
        <v>62</v>
      </c>
      <c r="Y113" s="99">
        <f>AD113</f>
        <v>5196.33</v>
      </c>
      <c r="Z113" s="99">
        <f t="shared" ref="Z113:Z114" si="8">SUM(AR113:AU113)</f>
        <v>453.33</v>
      </c>
      <c r="AA113" s="100">
        <f>SUM(Y113-Z113)</f>
        <v>4743</v>
      </c>
      <c r="AB113" s="100"/>
      <c r="AC113" s="100"/>
      <c r="AD113" s="100">
        <v>5196.33</v>
      </c>
      <c r="AE113" s="100">
        <v>0</v>
      </c>
      <c r="AF113" s="100">
        <v>0</v>
      </c>
      <c r="AG113" s="100">
        <v>0</v>
      </c>
      <c r="AH113" s="100">
        <v>0</v>
      </c>
      <c r="AI113" s="100">
        <v>0</v>
      </c>
      <c r="AJ113" s="100">
        <v>0</v>
      </c>
      <c r="AK113" s="100">
        <v>0</v>
      </c>
      <c r="AL113" s="100">
        <v>0</v>
      </c>
      <c r="AM113" s="100">
        <v>0</v>
      </c>
      <c r="AN113" s="100">
        <v>0</v>
      </c>
      <c r="AO113" s="100">
        <v>0</v>
      </c>
      <c r="AP113" s="100">
        <v>0</v>
      </c>
      <c r="AQ113" s="100">
        <v>0</v>
      </c>
      <c r="AR113" s="100">
        <v>0</v>
      </c>
      <c r="AS113" s="100">
        <v>453.33</v>
      </c>
      <c r="AT113" s="100">
        <v>0</v>
      </c>
      <c r="AU113" s="100">
        <v>0</v>
      </c>
      <c r="AV113" s="55"/>
      <c r="AX113" s="58"/>
      <c r="AZ113" s="58"/>
    </row>
    <row r="114" spans="1:65" s="101" customFormat="1" x14ac:dyDescent="0.2">
      <c r="A114" s="26">
        <v>2</v>
      </c>
      <c r="B114" s="102">
        <v>5</v>
      </c>
      <c r="C114" s="103" t="s">
        <v>507</v>
      </c>
      <c r="D114" s="103" t="s">
        <v>508</v>
      </c>
      <c r="E114" s="103" t="s">
        <v>74</v>
      </c>
      <c r="F114" s="103" t="s">
        <v>74</v>
      </c>
      <c r="G114" s="104" t="s">
        <v>521</v>
      </c>
      <c r="H114" s="105">
        <v>44439</v>
      </c>
      <c r="I114" s="102" t="s">
        <v>52</v>
      </c>
      <c r="J114" s="107" t="s">
        <v>158</v>
      </c>
      <c r="K114" s="102">
        <v>114</v>
      </c>
      <c r="L114" s="103" t="s">
        <v>522</v>
      </c>
      <c r="M114" s="102" t="s">
        <v>115</v>
      </c>
      <c r="N114" s="97" t="s">
        <v>520</v>
      </c>
      <c r="O114" s="92" t="s">
        <v>517</v>
      </c>
      <c r="P114" s="107" t="s">
        <v>58</v>
      </c>
      <c r="Q114" s="102" t="s">
        <v>163</v>
      </c>
      <c r="R114" s="92">
        <v>202212</v>
      </c>
      <c r="S114" s="92">
        <v>202212</v>
      </c>
      <c r="T114" s="92">
        <v>202212</v>
      </c>
      <c r="U114" s="102" t="s">
        <v>60</v>
      </c>
      <c r="V114" s="108"/>
      <c r="W114" s="103">
        <v>911311</v>
      </c>
      <c r="X114" s="103" t="s">
        <v>62</v>
      </c>
      <c r="Y114" s="99">
        <f t="shared" ref="Y114:Y131" si="9">AD114</f>
        <v>1362.99</v>
      </c>
      <c r="Z114" s="99">
        <f t="shared" si="8"/>
        <v>72.98</v>
      </c>
      <c r="AA114" s="100">
        <f t="shared" ref="AA114:AA131" si="10">SUM(Y114-Z114)</f>
        <v>1290.01</v>
      </c>
      <c r="AB114" s="110"/>
      <c r="AC114" s="110"/>
      <c r="AD114" s="111">
        <v>1362.99</v>
      </c>
      <c r="AE114" s="110">
        <v>0</v>
      </c>
      <c r="AF114" s="110">
        <v>0</v>
      </c>
      <c r="AG114" s="110">
        <v>0</v>
      </c>
      <c r="AH114" s="100">
        <v>0</v>
      </c>
      <c r="AI114" s="100">
        <v>0</v>
      </c>
      <c r="AJ114" s="110">
        <v>0</v>
      </c>
      <c r="AK114" s="110">
        <v>0</v>
      </c>
      <c r="AL114" s="110">
        <v>0</v>
      </c>
      <c r="AM114" s="100">
        <v>0</v>
      </c>
      <c r="AN114" s="100">
        <v>0</v>
      </c>
      <c r="AO114" s="100">
        <v>0</v>
      </c>
      <c r="AP114" s="100">
        <v>0</v>
      </c>
      <c r="AQ114" s="100">
        <v>0</v>
      </c>
      <c r="AR114" s="110">
        <v>0</v>
      </c>
      <c r="AS114" s="100">
        <v>72.98</v>
      </c>
      <c r="AT114" s="100">
        <v>0</v>
      </c>
      <c r="AU114" s="110">
        <v>0</v>
      </c>
      <c r="AV114" s="55"/>
      <c r="AW114" s="26"/>
      <c r="AX114" s="58"/>
      <c r="AY114" s="26"/>
      <c r="AZ114" s="58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</row>
    <row r="115" spans="1:65" s="101" customFormat="1" x14ac:dyDescent="0.2">
      <c r="A115" s="26">
        <v>3</v>
      </c>
      <c r="B115" s="91">
        <v>7</v>
      </c>
      <c r="C115" s="92" t="s">
        <v>511</v>
      </c>
      <c r="D115" s="92" t="s">
        <v>512</v>
      </c>
      <c r="E115" s="92" t="s">
        <v>400</v>
      </c>
      <c r="F115" s="92" t="s">
        <v>523</v>
      </c>
      <c r="G115" s="92" t="s">
        <v>524</v>
      </c>
      <c r="H115" s="94">
        <v>44658</v>
      </c>
      <c r="I115" s="96" t="s">
        <v>52</v>
      </c>
      <c r="J115" s="96" t="s">
        <v>158</v>
      </c>
      <c r="K115" s="91">
        <v>114</v>
      </c>
      <c r="L115" s="103" t="s">
        <v>522</v>
      </c>
      <c r="M115" s="91" t="s">
        <v>115</v>
      </c>
      <c r="N115" s="97" t="s">
        <v>520</v>
      </c>
      <c r="O115" s="92" t="s">
        <v>517</v>
      </c>
      <c r="P115" s="96" t="s">
        <v>58</v>
      </c>
      <c r="Q115" s="91" t="s">
        <v>163</v>
      </c>
      <c r="R115" s="92">
        <v>202212</v>
      </c>
      <c r="S115" s="92">
        <v>202212</v>
      </c>
      <c r="T115" s="92">
        <v>202212</v>
      </c>
      <c r="U115" s="91" t="s">
        <v>60</v>
      </c>
      <c r="V115" s="97"/>
      <c r="W115" s="98">
        <v>632236</v>
      </c>
      <c r="X115" s="92" t="s">
        <v>62</v>
      </c>
      <c r="Y115" s="99">
        <f t="shared" si="9"/>
        <v>4673.2700000000004</v>
      </c>
      <c r="Z115" s="99">
        <f>SUM(AR115:AU115)</f>
        <v>873.27</v>
      </c>
      <c r="AA115" s="100">
        <f t="shared" si="10"/>
        <v>3800.0000000000005</v>
      </c>
      <c r="AB115" s="100"/>
      <c r="AC115" s="100"/>
      <c r="AD115" s="100">
        <v>4673.2700000000004</v>
      </c>
      <c r="AE115" s="100">
        <v>0</v>
      </c>
      <c r="AF115" s="100">
        <v>0</v>
      </c>
      <c r="AG115" s="100">
        <v>0</v>
      </c>
      <c r="AH115" s="100">
        <v>0</v>
      </c>
      <c r="AI115" s="100">
        <v>0</v>
      </c>
      <c r="AJ115" s="100">
        <v>0</v>
      </c>
      <c r="AK115" s="100">
        <v>0</v>
      </c>
      <c r="AL115" s="100">
        <v>0</v>
      </c>
      <c r="AM115" s="100">
        <v>0</v>
      </c>
      <c r="AN115" s="100">
        <v>0</v>
      </c>
      <c r="AO115" s="100">
        <v>0</v>
      </c>
      <c r="AP115" s="100">
        <v>0</v>
      </c>
      <c r="AQ115" s="100">
        <v>0</v>
      </c>
      <c r="AR115" s="100">
        <v>0</v>
      </c>
      <c r="AS115" s="100">
        <v>373.27</v>
      </c>
      <c r="AT115" s="100">
        <v>500</v>
      </c>
      <c r="AU115" s="100">
        <v>0</v>
      </c>
      <c r="AV115" s="55"/>
      <c r="AW115" s="26"/>
      <c r="AX115" s="58"/>
      <c r="AY115" s="26"/>
      <c r="AZ115" s="58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</row>
    <row r="116" spans="1:65" s="26" customFormat="1" ht="12.75" customHeight="1" x14ac:dyDescent="0.2">
      <c r="A116" s="26">
        <v>4</v>
      </c>
      <c r="B116" s="91">
        <v>8</v>
      </c>
      <c r="C116" s="92" t="s">
        <v>496</v>
      </c>
      <c r="D116" s="92" t="s">
        <v>497</v>
      </c>
      <c r="E116" s="92" t="s">
        <v>65</v>
      </c>
      <c r="F116" s="92" t="s">
        <v>488</v>
      </c>
      <c r="G116" s="93" t="s">
        <v>525</v>
      </c>
      <c r="H116" s="94">
        <v>44439</v>
      </c>
      <c r="I116" s="91" t="s">
        <v>52</v>
      </c>
      <c r="J116" s="96" t="s">
        <v>53</v>
      </c>
      <c r="K116" s="91">
        <v>111</v>
      </c>
      <c r="L116" s="103" t="s">
        <v>522</v>
      </c>
      <c r="M116" s="91" t="s">
        <v>55</v>
      </c>
      <c r="N116" s="97" t="s">
        <v>520</v>
      </c>
      <c r="O116" s="92" t="s">
        <v>517</v>
      </c>
      <c r="P116" s="96" t="s">
        <v>58</v>
      </c>
      <c r="Q116" s="91" t="s">
        <v>59</v>
      </c>
      <c r="R116" s="92">
        <v>202212</v>
      </c>
      <c r="S116" s="92">
        <v>202212</v>
      </c>
      <c r="T116" s="92">
        <v>202212</v>
      </c>
      <c r="U116" s="91" t="s">
        <v>60</v>
      </c>
      <c r="V116" s="97"/>
      <c r="W116" s="98">
        <v>864678</v>
      </c>
      <c r="X116" s="92" t="s">
        <v>62</v>
      </c>
      <c r="Y116" s="99">
        <f t="shared" si="9"/>
        <v>4673.2700000000004</v>
      </c>
      <c r="Z116" s="99">
        <f t="shared" ref="Z116:Z131" si="11">SUM(AR116:AU116)</f>
        <v>373.27</v>
      </c>
      <c r="AA116" s="100">
        <f t="shared" si="10"/>
        <v>4300</v>
      </c>
      <c r="AB116" s="100"/>
      <c r="AC116" s="100"/>
      <c r="AD116" s="100">
        <v>4673.2700000000004</v>
      </c>
      <c r="AE116" s="100">
        <v>0</v>
      </c>
      <c r="AF116" s="100">
        <v>0</v>
      </c>
      <c r="AG116" s="100">
        <v>0</v>
      </c>
      <c r="AH116" s="100">
        <v>0</v>
      </c>
      <c r="AI116" s="100">
        <v>0</v>
      </c>
      <c r="AJ116" s="100">
        <v>0</v>
      </c>
      <c r="AK116" s="100">
        <v>0</v>
      </c>
      <c r="AL116" s="100">
        <v>0</v>
      </c>
      <c r="AM116" s="100">
        <v>0</v>
      </c>
      <c r="AN116" s="100">
        <v>0</v>
      </c>
      <c r="AO116" s="100">
        <v>0</v>
      </c>
      <c r="AP116" s="100">
        <v>0</v>
      </c>
      <c r="AQ116" s="100">
        <v>0</v>
      </c>
      <c r="AR116" s="100">
        <v>0</v>
      </c>
      <c r="AS116" s="100">
        <v>373.27</v>
      </c>
      <c r="AT116" s="100">
        <v>0</v>
      </c>
      <c r="AU116" s="100">
        <v>0</v>
      </c>
      <c r="AV116" s="55"/>
    </row>
    <row r="117" spans="1:65" s="26" customFormat="1" x14ac:dyDescent="0.2">
      <c r="A117" s="26">
        <v>5</v>
      </c>
      <c r="B117" s="102">
        <v>9</v>
      </c>
      <c r="C117" s="103" t="s">
        <v>502</v>
      </c>
      <c r="D117" s="103" t="s">
        <v>503</v>
      </c>
      <c r="E117" s="103" t="s">
        <v>526</v>
      </c>
      <c r="F117" s="103" t="s">
        <v>338</v>
      </c>
      <c r="G117" s="104" t="s">
        <v>509</v>
      </c>
      <c r="H117" s="105">
        <v>44439</v>
      </c>
      <c r="I117" s="102" t="s">
        <v>52</v>
      </c>
      <c r="J117" s="107" t="s">
        <v>158</v>
      </c>
      <c r="K117" s="102">
        <v>114</v>
      </c>
      <c r="L117" s="103" t="s">
        <v>522</v>
      </c>
      <c r="M117" s="102" t="s">
        <v>115</v>
      </c>
      <c r="N117" s="97" t="s">
        <v>520</v>
      </c>
      <c r="O117" s="92" t="s">
        <v>517</v>
      </c>
      <c r="P117" s="107" t="s">
        <v>58</v>
      </c>
      <c r="Q117" s="102" t="s">
        <v>163</v>
      </c>
      <c r="R117" s="92">
        <v>202212</v>
      </c>
      <c r="S117" s="92">
        <v>202212</v>
      </c>
      <c r="T117" s="92">
        <v>202212</v>
      </c>
      <c r="U117" s="102" t="s">
        <v>60</v>
      </c>
      <c r="V117" s="108"/>
      <c r="W117" s="109">
        <v>544148</v>
      </c>
      <c r="X117" s="103" t="s">
        <v>62</v>
      </c>
      <c r="Y117" s="99">
        <f t="shared" si="9"/>
        <v>4112.22</v>
      </c>
      <c r="Z117" s="99">
        <f t="shared" si="11"/>
        <v>312.22000000000003</v>
      </c>
      <c r="AA117" s="100">
        <f t="shared" si="10"/>
        <v>3800</v>
      </c>
      <c r="AB117" s="110"/>
      <c r="AC117" s="110"/>
      <c r="AD117" s="111">
        <v>4112.22</v>
      </c>
      <c r="AE117" s="110">
        <v>0</v>
      </c>
      <c r="AF117" s="110">
        <v>0</v>
      </c>
      <c r="AG117" s="110">
        <v>0</v>
      </c>
      <c r="AH117" s="100">
        <v>0</v>
      </c>
      <c r="AI117" s="100">
        <v>0</v>
      </c>
      <c r="AJ117" s="110">
        <v>0</v>
      </c>
      <c r="AK117" s="110">
        <v>0</v>
      </c>
      <c r="AL117" s="110">
        <v>0</v>
      </c>
      <c r="AM117" s="100">
        <v>0</v>
      </c>
      <c r="AN117" s="100">
        <v>0</v>
      </c>
      <c r="AO117" s="100">
        <v>0</v>
      </c>
      <c r="AP117" s="100">
        <v>0</v>
      </c>
      <c r="AQ117" s="100">
        <v>0</v>
      </c>
      <c r="AR117" s="110">
        <v>0</v>
      </c>
      <c r="AS117" s="100">
        <v>312.22000000000003</v>
      </c>
      <c r="AT117" s="100">
        <v>0</v>
      </c>
      <c r="AU117" s="110">
        <v>0</v>
      </c>
      <c r="AV117" s="55"/>
      <c r="AX117" s="58"/>
      <c r="AZ117" s="58"/>
    </row>
    <row r="118" spans="1:65" s="101" customFormat="1" x14ac:dyDescent="0.2">
      <c r="A118" s="26">
        <v>6</v>
      </c>
      <c r="B118" s="102">
        <v>10</v>
      </c>
      <c r="C118" s="103" t="s">
        <v>507</v>
      </c>
      <c r="D118" s="103" t="s">
        <v>508</v>
      </c>
      <c r="E118" s="103" t="s">
        <v>527</v>
      </c>
      <c r="F118" s="103" t="s">
        <v>528</v>
      </c>
      <c r="G118" s="104" t="s">
        <v>529</v>
      </c>
      <c r="H118" s="105">
        <v>44439</v>
      </c>
      <c r="I118" s="102" t="s">
        <v>52</v>
      </c>
      <c r="J118" s="107" t="s">
        <v>158</v>
      </c>
      <c r="K118" s="102">
        <v>114</v>
      </c>
      <c r="L118" s="103" t="s">
        <v>522</v>
      </c>
      <c r="M118" s="102" t="s">
        <v>115</v>
      </c>
      <c r="N118" s="97" t="s">
        <v>520</v>
      </c>
      <c r="O118" s="92" t="s">
        <v>517</v>
      </c>
      <c r="P118" s="107" t="s">
        <v>58</v>
      </c>
      <c r="Q118" s="102" t="s">
        <v>163</v>
      </c>
      <c r="R118" s="92">
        <v>202212</v>
      </c>
      <c r="S118" s="92">
        <v>202212</v>
      </c>
      <c r="T118" s="92">
        <v>202212</v>
      </c>
      <c r="U118" s="102" t="s">
        <v>60</v>
      </c>
      <c r="V118" s="108"/>
      <c r="W118" s="103">
        <v>911311</v>
      </c>
      <c r="X118" s="103" t="s">
        <v>62</v>
      </c>
      <c r="Y118" s="99">
        <f t="shared" si="9"/>
        <v>4112.22</v>
      </c>
      <c r="Z118" s="99">
        <f t="shared" si="11"/>
        <v>312.22000000000003</v>
      </c>
      <c r="AA118" s="100">
        <f t="shared" si="10"/>
        <v>3800</v>
      </c>
      <c r="AB118" s="110"/>
      <c r="AC118" s="110"/>
      <c r="AD118" s="111">
        <v>4112.22</v>
      </c>
      <c r="AE118" s="110">
        <v>0</v>
      </c>
      <c r="AF118" s="110">
        <v>0</v>
      </c>
      <c r="AG118" s="110">
        <v>0</v>
      </c>
      <c r="AH118" s="100">
        <v>0</v>
      </c>
      <c r="AI118" s="100">
        <v>0</v>
      </c>
      <c r="AJ118" s="110">
        <v>0</v>
      </c>
      <c r="AK118" s="110">
        <v>0</v>
      </c>
      <c r="AL118" s="110">
        <v>0</v>
      </c>
      <c r="AM118" s="100">
        <v>0</v>
      </c>
      <c r="AN118" s="100">
        <v>0</v>
      </c>
      <c r="AO118" s="100">
        <v>0</v>
      </c>
      <c r="AP118" s="100">
        <v>0</v>
      </c>
      <c r="AQ118" s="100">
        <v>0</v>
      </c>
      <c r="AR118" s="110">
        <v>0</v>
      </c>
      <c r="AS118" s="100">
        <v>312.22000000000003</v>
      </c>
      <c r="AT118" s="100">
        <v>0</v>
      </c>
      <c r="AU118" s="110">
        <v>0</v>
      </c>
      <c r="AV118" s="55"/>
      <c r="AW118" s="26"/>
      <c r="AX118" s="58"/>
      <c r="AY118" s="26"/>
      <c r="AZ118" s="58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</row>
    <row r="119" spans="1:65" s="101" customFormat="1" x14ac:dyDescent="0.2">
      <c r="A119" s="26">
        <v>7</v>
      </c>
      <c r="B119" s="91">
        <v>11</v>
      </c>
      <c r="C119" s="92" t="s">
        <v>511</v>
      </c>
      <c r="D119" s="92" t="s">
        <v>512</v>
      </c>
      <c r="E119" s="92" t="s">
        <v>171</v>
      </c>
      <c r="F119" s="92" t="s">
        <v>133</v>
      </c>
      <c r="G119" s="92" t="s">
        <v>530</v>
      </c>
      <c r="H119" s="94">
        <v>44658</v>
      </c>
      <c r="I119" s="96" t="s">
        <v>52</v>
      </c>
      <c r="J119" s="96" t="s">
        <v>158</v>
      </c>
      <c r="K119" s="91">
        <v>114</v>
      </c>
      <c r="L119" s="103" t="s">
        <v>522</v>
      </c>
      <c r="M119" s="91" t="s">
        <v>115</v>
      </c>
      <c r="N119" s="97" t="s">
        <v>520</v>
      </c>
      <c r="O119" s="92" t="s">
        <v>517</v>
      </c>
      <c r="P119" s="96" t="s">
        <v>58</v>
      </c>
      <c r="Q119" s="91" t="s">
        <v>163</v>
      </c>
      <c r="R119" s="92">
        <v>202212</v>
      </c>
      <c r="S119" s="92">
        <v>202212</v>
      </c>
      <c r="T119" s="92">
        <v>202212</v>
      </c>
      <c r="U119" s="91" t="s">
        <v>60</v>
      </c>
      <c r="V119" s="97"/>
      <c r="W119" s="98">
        <v>632236</v>
      </c>
      <c r="X119" s="92" t="s">
        <v>62</v>
      </c>
      <c r="Y119" s="99">
        <f t="shared" si="9"/>
        <v>4112.22</v>
      </c>
      <c r="Z119" s="99">
        <f t="shared" si="11"/>
        <v>312.22000000000003</v>
      </c>
      <c r="AA119" s="100">
        <f t="shared" si="10"/>
        <v>3800</v>
      </c>
      <c r="AB119" s="100"/>
      <c r="AC119" s="100"/>
      <c r="AD119" s="100">
        <v>4112.22</v>
      </c>
      <c r="AE119" s="100">
        <v>0</v>
      </c>
      <c r="AF119" s="100">
        <v>0</v>
      </c>
      <c r="AG119" s="100">
        <v>0</v>
      </c>
      <c r="AH119" s="100">
        <v>0</v>
      </c>
      <c r="AI119" s="100">
        <v>0</v>
      </c>
      <c r="AJ119" s="100">
        <v>0</v>
      </c>
      <c r="AK119" s="100">
        <v>0</v>
      </c>
      <c r="AL119" s="100">
        <v>0</v>
      </c>
      <c r="AM119" s="100">
        <v>0</v>
      </c>
      <c r="AN119" s="100">
        <v>0</v>
      </c>
      <c r="AO119" s="100">
        <v>0</v>
      </c>
      <c r="AP119" s="100">
        <v>0</v>
      </c>
      <c r="AQ119" s="100">
        <v>0</v>
      </c>
      <c r="AR119" s="100">
        <v>0</v>
      </c>
      <c r="AS119" s="100">
        <v>312.22000000000003</v>
      </c>
      <c r="AT119" s="100">
        <v>0</v>
      </c>
      <c r="AU119" s="100">
        <v>0</v>
      </c>
      <c r="AV119" s="55"/>
      <c r="AW119" s="26"/>
      <c r="AX119" s="58"/>
      <c r="AY119" s="26"/>
      <c r="AZ119" s="58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</row>
    <row r="120" spans="1:65" s="26" customFormat="1" ht="12.75" customHeight="1" x14ac:dyDescent="0.2">
      <c r="A120" s="26">
        <v>8</v>
      </c>
      <c r="B120" s="102">
        <v>13</v>
      </c>
      <c r="C120" s="103" t="s">
        <v>507</v>
      </c>
      <c r="D120" s="103" t="s">
        <v>508</v>
      </c>
      <c r="E120" s="103" t="s">
        <v>531</v>
      </c>
      <c r="F120" s="103" t="s">
        <v>338</v>
      </c>
      <c r="G120" s="104" t="s">
        <v>532</v>
      </c>
      <c r="H120" s="105">
        <v>44439</v>
      </c>
      <c r="I120" s="102" t="s">
        <v>52</v>
      </c>
      <c r="J120" s="107" t="s">
        <v>158</v>
      </c>
      <c r="K120" s="102">
        <v>114</v>
      </c>
      <c r="L120" s="103" t="s">
        <v>522</v>
      </c>
      <c r="M120" s="102" t="s">
        <v>115</v>
      </c>
      <c r="N120" s="97" t="s">
        <v>520</v>
      </c>
      <c r="O120" s="92" t="s">
        <v>517</v>
      </c>
      <c r="P120" s="107" t="s">
        <v>58</v>
      </c>
      <c r="Q120" s="102" t="s">
        <v>163</v>
      </c>
      <c r="R120" s="92">
        <v>202212</v>
      </c>
      <c r="S120" s="92">
        <v>202212</v>
      </c>
      <c r="T120" s="92">
        <v>202212</v>
      </c>
      <c r="U120" s="102" t="s">
        <v>60</v>
      </c>
      <c r="V120" s="108"/>
      <c r="W120" s="103">
        <v>911311</v>
      </c>
      <c r="X120" s="103" t="s">
        <v>62</v>
      </c>
      <c r="Y120" s="99">
        <f t="shared" si="9"/>
        <v>4112.22</v>
      </c>
      <c r="Z120" s="99">
        <f t="shared" si="11"/>
        <v>812.22</v>
      </c>
      <c r="AA120" s="100">
        <f t="shared" si="10"/>
        <v>3300</v>
      </c>
      <c r="AB120" s="110"/>
      <c r="AC120" s="110"/>
      <c r="AD120" s="111">
        <v>4112.22</v>
      </c>
      <c r="AE120" s="110">
        <v>0</v>
      </c>
      <c r="AF120" s="110">
        <v>0</v>
      </c>
      <c r="AG120" s="110">
        <v>0</v>
      </c>
      <c r="AH120" s="100">
        <v>0</v>
      </c>
      <c r="AI120" s="100">
        <v>0</v>
      </c>
      <c r="AJ120" s="110">
        <v>0</v>
      </c>
      <c r="AK120" s="110">
        <v>0</v>
      </c>
      <c r="AL120" s="110">
        <v>0</v>
      </c>
      <c r="AM120" s="100">
        <v>0</v>
      </c>
      <c r="AN120" s="100">
        <v>0</v>
      </c>
      <c r="AO120" s="100">
        <v>0</v>
      </c>
      <c r="AP120" s="100">
        <v>0</v>
      </c>
      <c r="AQ120" s="100">
        <v>0</v>
      </c>
      <c r="AR120" s="110">
        <v>0</v>
      </c>
      <c r="AS120" s="100">
        <v>312.22000000000003</v>
      </c>
      <c r="AT120" s="100">
        <v>500</v>
      </c>
      <c r="AU120" s="110">
        <v>0</v>
      </c>
      <c r="AV120" s="55"/>
    </row>
    <row r="121" spans="1:65" s="101" customFormat="1" x14ac:dyDescent="0.2">
      <c r="A121" s="26">
        <v>10</v>
      </c>
      <c r="B121" s="102">
        <v>16</v>
      </c>
      <c r="C121" s="103" t="s">
        <v>507</v>
      </c>
      <c r="D121" s="103" t="s">
        <v>508</v>
      </c>
      <c r="E121" s="103" t="s">
        <v>575</v>
      </c>
      <c r="F121" s="103" t="s">
        <v>111</v>
      </c>
      <c r="G121" s="104" t="s">
        <v>576</v>
      </c>
      <c r="H121" s="105">
        <v>44439</v>
      </c>
      <c r="I121" s="102" t="s">
        <v>52</v>
      </c>
      <c r="J121" s="107" t="s">
        <v>158</v>
      </c>
      <c r="K121" s="102">
        <v>114</v>
      </c>
      <c r="L121" s="103" t="s">
        <v>522</v>
      </c>
      <c r="M121" s="102" t="s">
        <v>115</v>
      </c>
      <c r="N121" s="97" t="s">
        <v>520</v>
      </c>
      <c r="O121" s="92" t="s">
        <v>517</v>
      </c>
      <c r="P121" s="107" t="s">
        <v>58</v>
      </c>
      <c r="Q121" s="102" t="s">
        <v>163</v>
      </c>
      <c r="R121" s="92">
        <v>202212</v>
      </c>
      <c r="S121" s="92">
        <v>202212</v>
      </c>
      <c r="T121" s="92">
        <v>202212</v>
      </c>
      <c r="U121" s="102" t="s">
        <v>60</v>
      </c>
      <c r="V121" s="108"/>
      <c r="W121" s="103">
        <v>911311</v>
      </c>
      <c r="X121" s="103" t="s">
        <v>62</v>
      </c>
      <c r="Y121" s="99">
        <f t="shared" si="9"/>
        <v>4112.22</v>
      </c>
      <c r="Z121" s="99">
        <f t="shared" si="11"/>
        <v>312.22000000000003</v>
      </c>
      <c r="AA121" s="100">
        <f t="shared" si="10"/>
        <v>3800</v>
      </c>
      <c r="AB121" s="110"/>
      <c r="AC121" s="110"/>
      <c r="AD121" s="111">
        <v>4112.22</v>
      </c>
      <c r="AE121" s="110">
        <v>0</v>
      </c>
      <c r="AF121" s="110">
        <v>0</v>
      </c>
      <c r="AG121" s="110">
        <v>0</v>
      </c>
      <c r="AH121" s="100">
        <v>0</v>
      </c>
      <c r="AI121" s="100">
        <v>0</v>
      </c>
      <c r="AJ121" s="110">
        <v>0</v>
      </c>
      <c r="AK121" s="110">
        <v>0</v>
      </c>
      <c r="AL121" s="110">
        <v>0</v>
      </c>
      <c r="AM121" s="100">
        <v>0</v>
      </c>
      <c r="AN121" s="100">
        <v>0</v>
      </c>
      <c r="AO121" s="100">
        <v>0</v>
      </c>
      <c r="AP121" s="100">
        <v>0</v>
      </c>
      <c r="AQ121" s="100">
        <v>0</v>
      </c>
      <c r="AR121" s="110">
        <v>0</v>
      </c>
      <c r="AS121" s="100">
        <v>312.22000000000003</v>
      </c>
      <c r="AT121" s="100">
        <v>0</v>
      </c>
      <c r="AU121" s="110">
        <v>0</v>
      </c>
      <c r="AV121" s="55"/>
      <c r="AW121" s="26"/>
      <c r="AX121" s="58"/>
      <c r="AY121" s="26"/>
      <c r="AZ121" s="58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</row>
    <row r="122" spans="1:65" s="26" customFormat="1" ht="12.75" customHeight="1" x14ac:dyDescent="0.2">
      <c r="A122" s="26">
        <v>11</v>
      </c>
      <c r="B122" s="91">
        <v>17</v>
      </c>
      <c r="C122" s="92" t="s">
        <v>511</v>
      </c>
      <c r="D122" s="92" t="s">
        <v>512</v>
      </c>
      <c r="E122" s="92" t="s">
        <v>533</v>
      </c>
      <c r="F122" s="92" t="s">
        <v>534</v>
      </c>
      <c r="G122" s="92" t="s">
        <v>535</v>
      </c>
      <c r="H122" s="94">
        <v>44658</v>
      </c>
      <c r="I122" s="96" t="s">
        <v>52</v>
      </c>
      <c r="J122" s="96" t="s">
        <v>158</v>
      </c>
      <c r="K122" s="91">
        <v>114</v>
      </c>
      <c r="L122" s="103" t="s">
        <v>522</v>
      </c>
      <c r="M122" s="91" t="s">
        <v>115</v>
      </c>
      <c r="N122" s="97" t="s">
        <v>520</v>
      </c>
      <c r="O122" s="92" t="s">
        <v>517</v>
      </c>
      <c r="P122" s="96" t="s">
        <v>58</v>
      </c>
      <c r="Q122" s="91" t="s">
        <v>163</v>
      </c>
      <c r="R122" s="92">
        <v>202212</v>
      </c>
      <c r="S122" s="92">
        <v>202212</v>
      </c>
      <c r="T122" s="92">
        <v>202212</v>
      </c>
      <c r="U122" s="91" t="s">
        <v>60</v>
      </c>
      <c r="V122" s="97"/>
      <c r="W122" s="98">
        <v>632236</v>
      </c>
      <c r="X122" s="92" t="s">
        <v>62</v>
      </c>
      <c r="Y122" s="99">
        <f t="shared" si="9"/>
        <v>4673.2700000000004</v>
      </c>
      <c r="Z122" s="99">
        <f t="shared" si="11"/>
        <v>373.27</v>
      </c>
      <c r="AA122" s="100">
        <f t="shared" si="10"/>
        <v>4300</v>
      </c>
      <c r="AB122" s="100"/>
      <c r="AC122" s="100"/>
      <c r="AD122" s="100">
        <v>4673.2700000000004</v>
      </c>
      <c r="AE122" s="100">
        <v>0</v>
      </c>
      <c r="AF122" s="100">
        <v>0</v>
      </c>
      <c r="AG122" s="100">
        <v>0</v>
      </c>
      <c r="AH122" s="100">
        <v>0</v>
      </c>
      <c r="AI122" s="100">
        <v>0</v>
      </c>
      <c r="AJ122" s="100">
        <v>0</v>
      </c>
      <c r="AK122" s="100">
        <v>0</v>
      </c>
      <c r="AL122" s="100">
        <v>0</v>
      </c>
      <c r="AM122" s="100">
        <v>0</v>
      </c>
      <c r="AN122" s="100">
        <v>0</v>
      </c>
      <c r="AO122" s="100">
        <v>0</v>
      </c>
      <c r="AP122" s="100">
        <v>0</v>
      </c>
      <c r="AQ122" s="100">
        <v>0</v>
      </c>
      <c r="AR122" s="100">
        <v>0</v>
      </c>
      <c r="AS122" s="100">
        <v>373.27</v>
      </c>
      <c r="AT122" s="100">
        <v>0</v>
      </c>
      <c r="AU122" s="100">
        <v>0</v>
      </c>
      <c r="AV122" s="55"/>
    </row>
    <row r="123" spans="1:65" s="101" customFormat="1" x14ac:dyDescent="0.2">
      <c r="A123" s="26">
        <v>12</v>
      </c>
      <c r="B123" s="102">
        <v>24</v>
      </c>
      <c r="C123" s="103" t="s">
        <v>507</v>
      </c>
      <c r="D123" s="103" t="s">
        <v>508</v>
      </c>
      <c r="E123" s="103" t="s">
        <v>338</v>
      </c>
      <c r="F123" s="103" t="s">
        <v>536</v>
      </c>
      <c r="G123" s="104" t="s">
        <v>537</v>
      </c>
      <c r="H123" s="105">
        <v>44439</v>
      </c>
      <c r="I123" s="102" t="s">
        <v>52</v>
      </c>
      <c r="J123" s="107" t="s">
        <v>158</v>
      </c>
      <c r="K123" s="102">
        <v>114</v>
      </c>
      <c r="L123" s="103" t="s">
        <v>522</v>
      </c>
      <c r="M123" s="102" t="s">
        <v>115</v>
      </c>
      <c r="N123" s="97" t="s">
        <v>520</v>
      </c>
      <c r="O123" s="92" t="s">
        <v>517</v>
      </c>
      <c r="P123" s="107" t="s">
        <v>58</v>
      </c>
      <c r="Q123" s="102" t="s">
        <v>163</v>
      </c>
      <c r="R123" s="92">
        <v>202212</v>
      </c>
      <c r="S123" s="92">
        <v>202212</v>
      </c>
      <c r="T123" s="92">
        <v>202212</v>
      </c>
      <c r="U123" s="102" t="s">
        <v>60</v>
      </c>
      <c r="V123" s="108"/>
      <c r="W123" s="103">
        <v>911311</v>
      </c>
      <c r="X123" s="103" t="s">
        <v>62</v>
      </c>
      <c r="Y123" s="99">
        <f t="shared" si="9"/>
        <v>4673.2700000000004</v>
      </c>
      <c r="Z123" s="99">
        <f t="shared" si="11"/>
        <v>373.27</v>
      </c>
      <c r="AA123" s="100">
        <f t="shared" si="10"/>
        <v>4300</v>
      </c>
      <c r="AB123" s="110"/>
      <c r="AC123" s="110"/>
      <c r="AD123" s="111">
        <v>4673.2700000000004</v>
      </c>
      <c r="AE123" s="110">
        <v>0</v>
      </c>
      <c r="AF123" s="110">
        <v>0</v>
      </c>
      <c r="AG123" s="110">
        <v>0</v>
      </c>
      <c r="AH123" s="100">
        <v>0</v>
      </c>
      <c r="AI123" s="100">
        <v>0</v>
      </c>
      <c r="AJ123" s="110">
        <v>0</v>
      </c>
      <c r="AK123" s="110">
        <v>0</v>
      </c>
      <c r="AL123" s="110">
        <v>0</v>
      </c>
      <c r="AM123" s="100">
        <v>0</v>
      </c>
      <c r="AN123" s="100">
        <v>0</v>
      </c>
      <c r="AO123" s="100">
        <v>0</v>
      </c>
      <c r="AP123" s="100">
        <v>0</v>
      </c>
      <c r="AQ123" s="100">
        <v>0</v>
      </c>
      <c r="AR123" s="110">
        <v>0</v>
      </c>
      <c r="AS123" s="100">
        <v>373.27</v>
      </c>
      <c r="AT123" s="100">
        <v>0</v>
      </c>
      <c r="AU123" s="110">
        <v>0</v>
      </c>
      <c r="AV123" s="55"/>
      <c r="AW123" s="26"/>
      <c r="AX123" s="58"/>
      <c r="AY123" s="26"/>
      <c r="AZ123" s="58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</row>
    <row r="124" spans="1:65" s="26" customFormat="1" ht="12.75" customHeight="1" x14ac:dyDescent="0.2">
      <c r="A124" s="26">
        <v>13</v>
      </c>
      <c r="B124" s="91">
        <v>30</v>
      </c>
      <c r="C124" s="92" t="s">
        <v>511</v>
      </c>
      <c r="D124" s="92" t="s">
        <v>512</v>
      </c>
      <c r="E124" s="92" t="s">
        <v>324</v>
      </c>
      <c r="F124" s="92" t="s">
        <v>286</v>
      </c>
      <c r="G124" s="92" t="s">
        <v>538</v>
      </c>
      <c r="H124" s="94">
        <v>44658</v>
      </c>
      <c r="I124" s="96" t="s">
        <v>52</v>
      </c>
      <c r="J124" s="96" t="s">
        <v>158</v>
      </c>
      <c r="K124" s="91">
        <v>114</v>
      </c>
      <c r="L124" s="92" t="s">
        <v>539</v>
      </c>
      <c r="M124" s="91" t="s">
        <v>115</v>
      </c>
      <c r="N124" s="97" t="s">
        <v>520</v>
      </c>
      <c r="O124" s="92" t="s">
        <v>517</v>
      </c>
      <c r="P124" s="96" t="s">
        <v>58</v>
      </c>
      <c r="Q124" s="91" t="s">
        <v>163</v>
      </c>
      <c r="R124" s="92">
        <v>202212</v>
      </c>
      <c r="S124" s="92">
        <v>202212</v>
      </c>
      <c r="T124" s="92">
        <v>202212</v>
      </c>
      <c r="U124" s="91" t="s">
        <v>60</v>
      </c>
      <c r="V124" s="97"/>
      <c r="W124" s="98">
        <v>632236</v>
      </c>
      <c r="X124" s="92" t="s">
        <v>62</v>
      </c>
      <c r="Y124" s="99">
        <f t="shared" si="9"/>
        <v>10540.31</v>
      </c>
      <c r="Z124" s="99">
        <f t="shared" si="11"/>
        <v>1540.31</v>
      </c>
      <c r="AA124" s="100">
        <f t="shared" si="10"/>
        <v>9000</v>
      </c>
      <c r="AB124" s="100"/>
      <c r="AC124" s="100"/>
      <c r="AD124" s="100">
        <v>10540.31</v>
      </c>
      <c r="AE124" s="100">
        <v>0</v>
      </c>
      <c r="AF124" s="100">
        <v>0</v>
      </c>
      <c r="AG124" s="100">
        <v>0</v>
      </c>
      <c r="AH124" s="100">
        <v>0</v>
      </c>
      <c r="AI124" s="100">
        <v>0</v>
      </c>
      <c r="AJ124" s="100">
        <v>0</v>
      </c>
      <c r="AK124" s="100">
        <v>0</v>
      </c>
      <c r="AL124" s="100">
        <v>0</v>
      </c>
      <c r="AM124" s="100">
        <v>0</v>
      </c>
      <c r="AN124" s="100">
        <v>0</v>
      </c>
      <c r="AO124" s="100">
        <v>0</v>
      </c>
      <c r="AP124" s="100">
        <v>0</v>
      </c>
      <c r="AQ124" s="100">
        <v>0</v>
      </c>
      <c r="AR124" s="100">
        <v>0</v>
      </c>
      <c r="AS124" s="100">
        <v>1540.31</v>
      </c>
      <c r="AT124" s="100">
        <v>0</v>
      </c>
      <c r="AU124" s="100">
        <v>0</v>
      </c>
      <c r="AV124" s="55"/>
    </row>
    <row r="125" spans="1:65" s="101" customFormat="1" x14ac:dyDescent="0.2">
      <c r="A125" s="26">
        <v>14</v>
      </c>
      <c r="B125" s="91">
        <v>33</v>
      </c>
      <c r="C125" s="92" t="s">
        <v>511</v>
      </c>
      <c r="D125" s="92" t="s">
        <v>512</v>
      </c>
      <c r="E125" s="92" t="s">
        <v>526</v>
      </c>
      <c r="F125" s="92" t="s">
        <v>65</v>
      </c>
      <c r="G125" s="92" t="s">
        <v>540</v>
      </c>
      <c r="H125" s="94">
        <v>44658</v>
      </c>
      <c r="I125" s="96" t="s">
        <v>52</v>
      </c>
      <c r="J125" s="96" t="s">
        <v>158</v>
      </c>
      <c r="K125" s="91">
        <v>114</v>
      </c>
      <c r="L125" s="103" t="s">
        <v>522</v>
      </c>
      <c r="M125" s="91" t="s">
        <v>115</v>
      </c>
      <c r="N125" s="97" t="s">
        <v>520</v>
      </c>
      <c r="O125" s="92" t="s">
        <v>517</v>
      </c>
      <c r="P125" s="96" t="s">
        <v>58</v>
      </c>
      <c r="Q125" s="91" t="s">
        <v>163</v>
      </c>
      <c r="R125" s="92">
        <v>202212</v>
      </c>
      <c r="S125" s="92">
        <v>202212</v>
      </c>
      <c r="T125" s="92">
        <v>202212</v>
      </c>
      <c r="U125" s="91" t="s">
        <v>60</v>
      </c>
      <c r="V125" s="97"/>
      <c r="W125" s="98">
        <v>632236</v>
      </c>
      <c r="X125" s="92" t="s">
        <v>62</v>
      </c>
      <c r="Y125" s="99">
        <f t="shared" si="9"/>
        <v>4673.2700000000004</v>
      </c>
      <c r="Z125" s="99">
        <f t="shared" si="11"/>
        <v>373.27</v>
      </c>
      <c r="AA125" s="100">
        <f t="shared" si="10"/>
        <v>4300</v>
      </c>
      <c r="AB125" s="100"/>
      <c r="AC125" s="100"/>
      <c r="AD125" s="100">
        <v>4673.2700000000004</v>
      </c>
      <c r="AE125" s="100">
        <v>0</v>
      </c>
      <c r="AF125" s="100">
        <v>0</v>
      </c>
      <c r="AG125" s="100">
        <v>0</v>
      </c>
      <c r="AH125" s="100">
        <v>0</v>
      </c>
      <c r="AI125" s="100">
        <v>0</v>
      </c>
      <c r="AJ125" s="100">
        <v>0</v>
      </c>
      <c r="AK125" s="100">
        <v>0</v>
      </c>
      <c r="AL125" s="100">
        <v>0</v>
      </c>
      <c r="AM125" s="100">
        <v>0</v>
      </c>
      <c r="AN125" s="100">
        <v>0</v>
      </c>
      <c r="AO125" s="100">
        <v>0</v>
      </c>
      <c r="AP125" s="100">
        <v>0</v>
      </c>
      <c r="AQ125" s="100">
        <v>0</v>
      </c>
      <c r="AR125" s="100">
        <v>0</v>
      </c>
      <c r="AS125" s="100">
        <v>373.27</v>
      </c>
      <c r="AT125" s="100">
        <v>0</v>
      </c>
      <c r="AU125" s="100">
        <v>0</v>
      </c>
      <c r="AV125" s="55"/>
      <c r="AW125" s="26"/>
      <c r="AX125" s="58"/>
      <c r="AY125" s="26"/>
      <c r="AZ125" s="58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</row>
    <row r="126" spans="1:65" s="26" customFormat="1" ht="12.75" customHeight="1" x14ac:dyDescent="0.2">
      <c r="A126" s="26">
        <v>15</v>
      </c>
      <c r="B126" s="91">
        <v>37</v>
      </c>
      <c r="C126" s="92" t="s">
        <v>511</v>
      </c>
      <c r="D126" s="92" t="s">
        <v>512</v>
      </c>
      <c r="E126" s="92" t="s">
        <v>541</v>
      </c>
      <c r="F126" s="92" t="s">
        <v>65</v>
      </c>
      <c r="G126" s="92" t="s">
        <v>542</v>
      </c>
      <c r="H126" s="94"/>
      <c r="I126" s="96" t="s">
        <v>52</v>
      </c>
      <c r="J126" s="96" t="s">
        <v>158</v>
      </c>
      <c r="K126" s="91">
        <v>114</v>
      </c>
      <c r="L126" s="92" t="s">
        <v>543</v>
      </c>
      <c r="M126" s="91" t="s">
        <v>115</v>
      </c>
      <c r="N126" s="97" t="s">
        <v>520</v>
      </c>
      <c r="O126" s="92" t="s">
        <v>517</v>
      </c>
      <c r="P126" s="96" t="s">
        <v>58</v>
      </c>
      <c r="Q126" s="91" t="s">
        <v>163</v>
      </c>
      <c r="R126" s="92">
        <v>202212</v>
      </c>
      <c r="S126" s="92">
        <v>202212</v>
      </c>
      <c r="T126" s="92">
        <v>202212</v>
      </c>
      <c r="U126" s="91" t="s">
        <v>60</v>
      </c>
      <c r="V126" s="97"/>
      <c r="W126" s="98">
        <v>632236</v>
      </c>
      <c r="X126" s="92" t="s">
        <v>62</v>
      </c>
      <c r="Y126" s="99">
        <f t="shared" si="9"/>
        <v>5798.04</v>
      </c>
      <c r="Z126" s="99">
        <f t="shared" si="11"/>
        <v>555.04</v>
      </c>
      <c r="AA126" s="100">
        <f t="shared" si="10"/>
        <v>5243</v>
      </c>
      <c r="AB126" s="100"/>
      <c r="AC126" s="100"/>
      <c r="AD126" s="100">
        <v>5798.04</v>
      </c>
      <c r="AE126" s="100">
        <v>0</v>
      </c>
      <c r="AF126" s="100">
        <v>0</v>
      </c>
      <c r="AG126" s="100">
        <v>0</v>
      </c>
      <c r="AH126" s="100">
        <v>0</v>
      </c>
      <c r="AI126" s="100">
        <v>0</v>
      </c>
      <c r="AJ126" s="100">
        <v>0</v>
      </c>
      <c r="AK126" s="100">
        <v>0</v>
      </c>
      <c r="AL126" s="100">
        <v>0</v>
      </c>
      <c r="AM126" s="100">
        <v>0</v>
      </c>
      <c r="AN126" s="100">
        <v>0</v>
      </c>
      <c r="AO126" s="100">
        <v>0</v>
      </c>
      <c r="AP126" s="100">
        <v>0</v>
      </c>
      <c r="AQ126" s="100">
        <v>0</v>
      </c>
      <c r="AR126" s="100">
        <v>0</v>
      </c>
      <c r="AS126" s="100">
        <v>555.04</v>
      </c>
      <c r="AT126" s="100">
        <v>0</v>
      </c>
      <c r="AU126" s="100">
        <v>0</v>
      </c>
      <c r="AV126" s="55"/>
    </row>
    <row r="127" spans="1:65" s="101" customFormat="1" x14ac:dyDescent="0.2">
      <c r="A127" s="26">
        <v>16</v>
      </c>
      <c r="B127" s="102">
        <v>38</v>
      </c>
      <c r="C127" s="103" t="s">
        <v>507</v>
      </c>
      <c r="D127" s="103" t="s">
        <v>508</v>
      </c>
      <c r="E127" s="103" t="s">
        <v>484</v>
      </c>
      <c r="F127" s="103" t="s">
        <v>544</v>
      </c>
      <c r="G127" s="104" t="s">
        <v>545</v>
      </c>
      <c r="H127" s="105"/>
      <c r="I127" s="102" t="s">
        <v>52</v>
      </c>
      <c r="J127" s="107" t="s">
        <v>158</v>
      </c>
      <c r="K127" s="102">
        <v>114</v>
      </c>
      <c r="L127" s="103" t="s">
        <v>522</v>
      </c>
      <c r="M127" s="102" t="s">
        <v>115</v>
      </c>
      <c r="N127" s="97" t="s">
        <v>520</v>
      </c>
      <c r="O127" s="92" t="s">
        <v>517</v>
      </c>
      <c r="P127" s="107" t="s">
        <v>58</v>
      </c>
      <c r="Q127" s="102" t="s">
        <v>163</v>
      </c>
      <c r="R127" s="92">
        <v>202212</v>
      </c>
      <c r="S127" s="92">
        <v>202212</v>
      </c>
      <c r="T127" s="92">
        <v>202212</v>
      </c>
      <c r="U127" s="102" t="s">
        <v>60</v>
      </c>
      <c r="V127" s="108"/>
      <c r="W127" s="103">
        <v>911311</v>
      </c>
      <c r="X127" s="103" t="s">
        <v>62</v>
      </c>
      <c r="Y127" s="99">
        <f t="shared" si="9"/>
        <v>4673.2700000000004</v>
      </c>
      <c r="Z127" s="99">
        <f t="shared" si="11"/>
        <v>373.27</v>
      </c>
      <c r="AA127" s="100">
        <f t="shared" si="10"/>
        <v>4300</v>
      </c>
      <c r="AB127" s="110"/>
      <c r="AC127" s="110"/>
      <c r="AD127" s="111">
        <v>4673.2700000000004</v>
      </c>
      <c r="AE127" s="110">
        <v>0</v>
      </c>
      <c r="AF127" s="110">
        <v>0</v>
      </c>
      <c r="AG127" s="110">
        <v>0</v>
      </c>
      <c r="AH127" s="100">
        <v>0</v>
      </c>
      <c r="AI127" s="100">
        <v>0</v>
      </c>
      <c r="AJ127" s="110">
        <v>0</v>
      </c>
      <c r="AK127" s="110">
        <v>0</v>
      </c>
      <c r="AL127" s="110">
        <v>0</v>
      </c>
      <c r="AM127" s="100">
        <v>0</v>
      </c>
      <c r="AN127" s="100">
        <v>0</v>
      </c>
      <c r="AO127" s="100">
        <v>0</v>
      </c>
      <c r="AP127" s="100">
        <v>0</v>
      </c>
      <c r="AQ127" s="100">
        <v>0</v>
      </c>
      <c r="AR127" s="110">
        <v>0</v>
      </c>
      <c r="AS127" s="100">
        <v>373.27</v>
      </c>
      <c r="AT127" s="100">
        <v>0</v>
      </c>
      <c r="AU127" s="110">
        <v>0</v>
      </c>
      <c r="AV127" s="55"/>
      <c r="AW127" s="26"/>
      <c r="AX127" s="58"/>
      <c r="AY127" s="26"/>
      <c r="AZ127" s="58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</row>
    <row r="128" spans="1:65" s="26" customFormat="1" ht="12.75" customHeight="1" x14ac:dyDescent="0.2">
      <c r="A128" s="26">
        <v>17</v>
      </c>
      <c r="B128" s="91">
        <v>41</v>
      </c>
      <c r="C128" s="92" t="s">
        <v>511</v>
      </c>
      <c r="D128" s="92" t="s">
        <v>512</v>
      </c>
      <c r="E128" s="92" t="s">
        <v>103</v>
      </c>
      <c r="F128" s="92" t="s">
        <v>546</v>
      </c>
      <c r="G128" s="92" t="s">
        <v>547</v>
      </c>
      <c r="H128" s="94"/>
      <c r="I128" s="94">
        <v>44834</v>
      </c>
      <c r="J128" s="96" t="s">
        <v>158</v>
      </c>
      <c r="K128" s="91">
        <v>114</v>
      </c>
      <c r="L128" s="103" t="s">
        <v>522</v>
      </c>
      <c r="M128" s="91" t="s">
        <v>115</v>
      </c>
      <c r="N128" s="97" t="s">
        <v>520</v>
      </c>
      <c r="O128" s="92" t="s">
        <v>517</v>
      </c>
      <c r="P128" s="96" t="s">
        <v>58</v>
      </c>
      <c r="Q128" s="91" t="s">
        <v>163</v>
      </c>
      <c r="R128" s="92">
        <v>202212</v>
      </c>
      <c r="S128" s="92">
        <v>202212</v>
      </c>
      <c r="T128" s="92">
        <v>202212</v>
      </c>
      <c r="U128" s="91" t="s">
        <v>60</v>
      </c>
      <c r="V128" s="97"/>
      <c r="W128" s="98">
        <v>632236</v>
      </c>
      <c r="X128" s="92" t="s">
        <v>62</v>
      </c>
      <c r="Y128" s="99">
        <f t="shared" si="9"/>
        <v>4673.2700000000004</v>
      </c>
      <c r="Z128" s="99">
        <f t="shared" si="11"/>
        <v>373.27</v>
      </c>
      <c r="AA128" s="100">
        <f t="shared" si="10"/>
        <v>4300</v>
      </c>
      <c r="AB128" s="100"/>
      <c r="AC128" s="100"/>
      <c r="AD128" s="100">
        <v>4673.2700000000004</v>
      </c>
      <c r="AE128" s="100">
        <v>0</v>
      </c>
      <c r="AF128" s="100">
        <v>0</v>
      </c>
      <c r="AG128" s="100">
        <v>0</v>
      </c>
      <c r="AH128" s="100">
        <v>0</v>
      </c>
      <c r="AI128" s="100">
        <v>0</v>
      </c>
      <c r="AJ128" s="100">
        <v>0</v>
      </c>
      <c r="AK128" s="100">
        <v>0</v>
      </c>
      <c r="AL128" s="100">
        <v>0</v>
      </c>
      <c r="AM128" s="100">
        <v>0</v>
      </c>
      <c r="AN128" s="100">
        <v>0</v>
      </c>
      <c r="AO128" s="100">
        <v>0</v>
      </c>
      <c r="AP128" s="100">
        <v>0</v>
      </c>
      <c r="AQ128" s="100">
        <v>0</v>
      </c>
      <c r="AR128" s="100">
        <v>0</v>
      </c>
      <c r="AS128" s="100">
        <v>373.27</v>
      </c>
      <c r="AT128" s="100">
        <v>0</v>
      </c>
      <c r="AU128" s="100">
        <v>0</v>
      </c>
      <c r="AV128" s="55"/>
    </row>
    <row r="129" spans="1:65" s="101" customFormat="1" x14ac:dyDescent="0.2">
      <c r="A129" s="26">
        <v>18</v>
      </c>
      <c r="B129" s="102">
        <v>42</v>
      </c>
      <c r="C129" s="103" t="s">
        <v>507</v>
      </c>
      <c r="D129" s="103" t="s">
        <v>508</v>
      </c>
      <c r="E129" s="103" t="s">
        <v>338</v>
      </c>
      <c r="F129" s="103" t="s">
        <v>548</v>
      </c>
      <c r="G129" s="104" t="s">
        <v>549</v>
      </c>
      <c r="H129" s="105"/>
      <c r="I129" s="102" t="s">
        <v>52</v>
      </c>
      <c r="J129" s="107" t="s">
        <v>158</v>
      </c>
      <c r="K129" s="102">
        <v>114</v>
      </c>
      <c r="L129" s="103" t="s">
        <v>522</v>
      </c>
      <c r="M129" s="102" t="s">
        <v>115</v>
      </c>
      <c r="N129" s="97" t="s">
        <v>520</v>
      </c>
      <c r="O129" s="92" t="s">
        <v>517</v>
      </c>
      <c r="P129" s="107" t="s">
        <v>58</v>
      </c>
      <c r="Q129" s="102" t="s">
        <v>163</v>
      </c>
      <c r="R129" s="92">
        <v>202212</v>
      </c>
      <c r="S129" s="92">
        <v>202212</v>
      </c>
      <c r="T129" s="92">
        <v>202212</v>
      </c>
      <c r="U129" s="102" t="s">
        <v>60</v>
      </c>
      <c r="V129" s="108"/>
      <c r="W129" s="103">
        <v>911311</v>
      </c>
      <c r="X129" s="103" t="s">
        <v>62</v>
      </c>
      <c r="Y129" s="99">
        <f t="shared" si="9"/>
        <v>4673.2700000000004</v>
      </c>
      <c r="Z129" s="99">
        <f t="shared" si="11"/>
        <v>373.27</v>
      </c>
      <c r="AA129" s="100">
        <f t="shared" si="10"/>
        <v>4300</v>
      </c>
      <c r="AB129" s="110"/>
      <c r="AC129" s="110"/>
      <c r="AD129" s="111">
        <v>4673.2700000000004</v>
      </c>
      <c r="AE129" s="110">
        <v>0</v>
      </c>
      <c r="AF129" s="110">
        <v>0</v>
      </c>
      <c r="AG129" s="110">
        <v>0</v>
      </c>
      <c r="AH129" s="100">
        <v>0</v>
      </c>
      <c r="AI129" s="100">
        <v>0</v>
      </c>
      <c r="AJ129" s="110">
        <v>0</v>
      </c>
      <c r="AK129" s="110">
        <v>0</v>
      </c>
      <c r="AL129" s="110">
        <v>0</v>
      </c>
      <c r="AM129" s="100">
        <v>0</v>
      </c>
      <c r="AN129" s="100">
        <v>0</v>
      </c>
      <c r="AO129" s="100">
        <v>0</v>
      </c>
      <c r="AP129" s="100">
        <v>0</v>
      </c>
      <c r="AQ129" s="100">
        <v>0</v>
      </c>
      <c r="AR129" s="110">
        <v>0</v>
      </c>
      <c r="AS129" s="100">
        <v>373.27</v>
      </c>
      <c r="AT129" s="100">
        <v>0</v>
      </c>
      <c r="AU129" s="110">
        <v>0</v>
      </c>
      <c r="AV129" s="55"/>
      <c r="AW129" s="26"/>
      <c r="AX129" s="58"/>
      <c r="AY129" s="26"/>
      <c r="AZ129" s="58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</row>
    <row r="130" spans="1:65" s="26" customFormat="1" ht="12.75" customHeight="1" x14ac:dyDescent="0.2">
      <c r="A130" s="26">
        <v>19</v>
      </c>
      <c r="B130" s="102">
        <v>43</v>
      </c>
      <c r="C130" s="103" t="s">
        <v>507</v>
      </c>
      <c r="D130" s="103" t="s">
        <v>508</v>
      </c>
      <c r="E130" s="103" t="s">
        <v>550</v>
      </c>
      <c r="F130" s="103" t="s">
        <v>488</v>
      </c>
      <c r="G130" s="104" t="s">
        <v>551</v>
      </c>
      <c r="H130" s="105"/>
      <c r="I130" s="102" t="s">
        <v>52</v>
      </c>
      <c r="J130" s="107" t="s">
        <v>158</v>
      </c>
      <c r="K130" s="102">
        <v>114</v>
      </c>
      <c r="L130" s="103" t="s">
        <v>522</v>
      </c>
      <c r="M130" s="102" t="s">
        <v>115</v>
      </c>
      <c r="N130" s="97" t="s">
        <v>520</v>
      </c>
      <c r="O130" s="92" t="s">
        <v>517</v>
      </c>
      <c r="P130" s="107" t="s">
        <v>58</v>
      </c>
      <c r="Q130" s="102" t="s">
        <v>163</v>
      </c>
      <c r="R130" s="92">
        <v>202212</v>
      </c>
      <c r="S130" s="92">
        <v>202212</v>
      </c>
      <c r="T130" s="92">
        <v>202212</v>
      </c>
      <c r="U130" s="102" t="s">
        <v>60</v>
      </c>
      <c r="V130" s="108"/>
      <c r="W130" s="103">
        <v>911311</v>
      </c>
      <c r="X130" s="103" t="s">
        <v>62</v>
      </c>
      <c r="Y130" s="99">
        <f t="shared" si="9"/>
        <v>3738.61</v>
      </c>
      <c r="Z130" s="99">
        <f t="shared" si="11"/>
        <v>271.58</v>
      </c>
      <c r="AA130" s="100">
        <f t="shared" si="10"/>
        <v>3467.03</v>
      </c>
      <c r="AB130" s="110"/>
      <c r="AC130" s="110"/>
      <c r="AD130" s="111">
        <v>3738.61</v>
      </c>
      <c r="AE130" s="110">
        <v>0</v>
      </c>
      <c r="AF130" s="110">
        <v>0</v>
      </c>
      <c r="AG130" s="110">
        <v>0</v>
      </c>
      <c r="AH130" s="100">
        <v>0</v>
      </c>
      <c r="AI130" s="100">
        <v>0</v>
      </c>
      <c r="AJ130" s="110">
        <v>0</v>
      </c>
      <c r="AK130" s="110">
        <v>0</v>
      </c>
      <c r="AL130" s="110">
        <v>0</v>
      </c>
      <c r="AM130" s="100">
        <v>0</v>
      </c>
      <c r="AN130" s="100">
        <v>0</v>
      </c>
      <c r="AO130" s="100">
        <v>0</v>
      </c>
      <c r="AP130" s="100">
        <v>0</v>
      </c>
      <c r="AQ130" s="100">
        <v>0</v>
      </c>
      <c r="AR130" s="110">
        <v>0</v>
      </c>
      <c r="AS130" s="100">
        <v>271.58</v>
      </c>
      <c r="AT130" s="100">
        <v>0</v>
      </c>
      <c r="AU130" s="110">
        <v>0</v>
      </c>
      <c r="AV130" s="55"/>
    </row>
    <row r="131" spans="1:65" s="101" customFormat="1" x14ac:dyDescent="0.2">
      <c r="A131" s="26"/>
      <c r="B131" s="91"/>
      <c r="C131" s="92" t="s">
        <v>511</v>
      </c>
      <c r="D131" s="92" t="s">
        <v>512</v>
      </c>
      <c r="E131" s="92"/>
      <c r="F131" s="92"/>
      <c r="G131" s="92"/>
      <c r="H131" s="94"/>
      <c r="I131" s="96" t="s">
        <v>52</v>
      </c>
      <c r="J131" s="96" t="s">
        <v>158</v>
      </c>
      <c r="K131" s="91">
        <v>114</v>
      </c>
      <c r="L131" s="103" t="s">
        <v>522</v>
      </c>
      <c r="M131" s="91" t="s">
        <v>115</v>
      </c>
      <c r="N131" s="97" t="s">
        <v>520</v>
      </c>
      <c r="O131" s="92" t="s">
        <v>517</v>
      </c>
      <c r="P131" s="96" t="s">
        <v>58</v>
      </c>
      <c r="Q131" s="91" t="s">
        <v>163</v>
      </c>
      <c r="R131" s="92">
        <v>202212</v>
      </c>
      <c r="S131" s="92">
        <v>202212</v>
      </c>
      <c r="T131" s="92">
        <v>202212</v>
      </c>
      <c r="U131" s="91" t="s">
        <v>60</v>
      </c>
      <c r="V131" s="97"/>
      <c r="W131" s="98">
        <v>632236</v>
      </c>
      <c r="X131" s="92" t="s">
        <v>62</v>
      </c>
      <c r="Y131" s="99">
        <f t="shared" si="9"/>
        <v>0</v>
      </c>
      <c r="Z131" s="99">
        <f t="shared" si="11"/>
        <v>0</v>
      </c>
      <c r="AA131" s="100">
        <f t="shared" si="10"/>
        <v>0</v>
      </c>
      <c r="AB131" s="100"/>
      <c r="AC131" s="100"/>
      <c r="AD131" s="100"/>
      <c r="AE131" s="100">
        <v>0</v>
      </c>
      <c r="AF131" s="100">
        <v>0</v>
      </c>
      <c r="AG131" s="100">
        <v>0</v>
      </c>
      <c r="AH131" s="100">
        <v>0</v>
      </c>
      <c r="AI131" s="100">
        <v>0</v>
      </c>
      <c r="AJ131" s="100">
        <v>0</v>
      </c>
      <c r="AK131" s="100">
        <v>0</v>
      </c>
      <c r="AL131" s="100">
        <v>0</v>
      </c>
      <c r="AM131" s="100">
        <v>0</v>
      </c>
      <c r="AN131" s="100">
        <v>0</v>
      </c>
      <c r="AO131" s="100">
        <v>0</v>
      </c>
      <c r="AP131" s="100">
        <v>0</v>
      </c>
      <c r="AQ131" s="100">
        <v>0</v>
      </c>
      <c r="AR131" s="100">
        <v>0</v>
      </c>
      <c r="AS131" s="100"/>
      <c r="AT131" s="100">
        <v>0</v>
      </c>
      <c r="AU131" s="100">
        <v>0</v>
      </c>
      <c r="AV131" s="55"/>
      <c r="AW131" s="26"/>
      <c r="AX131" s="58"/>
      <c r="AY131" s="26"/>
      <c r="AZ131" s="58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</row>
    <row r="132" spans="1:65" s="26" customFormat="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4"/>
      <c r="J132" s="4"/>
      <c r="K132" s="4"/>
      <c r="L132" s="1"/>
      <c r="M132" s="4"/>
      <c r="N132" s="5"/>
      <c r="O132" s="1"/>
      <c r="P132" s="4"/>
      <c r="Q132" s="4"/>
      <c r="R132" s="1"/>
      <c r="S132" s="1"/>
      <c r="T132" s="1"/>
      <c r="U132" s="1"/>
      <c r="V132" s="6"/>
      <c r="W132" s="1"/>
      <c r="X132" s="1"/>
      <c r="Y132" s="7">
        <f>SUM(Y113:Y131)</f>
        <v>84583.540000000023</v>
      </c>
      <c r="Z132" s="7">
        <f>SUM(Z113:Z131)</f>
        <v>8440.5000000000018</v>
      </c>
      <c r="AA132" s="7">
        <f>SUM(AA113:AA131)</f>
        <v>76143.040000000008</v>
      </c>
      <c r="AB132" s="7">
        <f t="shared" ref="AB132:AU132" si="12">SUM(AB113:AB131)</f>
        <v>0</v>
      </c>
      <c r="AC132" s="7">
        <f t="shared" si="12"/>
        <v>0</v>
      </c>
      <c r="AD132" s="7">
        <f t="shared" si="12"/>
        <v>84583.540000000023</v>
      </c>
      <c r="AE132" s="7">
        <f t="shared" si="12"/>
        <v>0</v>
      </c>
      <c r="AF132" s="7">
        <f t="shared" si="12"/>
        <v>0</v>
      </c>
      <c r="AG132" s="7">
        <f t="shared" si="12"/>
        <v>0</v>
      </c>
      <c r="AH132" s="7">
        <f t="shared" si="12"/>
        <v>0</v>
      </c>
      <c r="AI132" s="7">
        <f t="shared" si="12"/>
        <v>0</v>
      </c>
      <c r="AJ132" s="7">
        <f t="shared" si="12"/>
        <v>0</v>
      </c>
      <c r="AK132" s="7">
        <f t="shared" si="12"/>
        <v>0</v>
      </c>
      <c r="AL132" s="7">
        <f t="shared" si="12"/>
        <v>0</v>
      </c>
      <c r="AM132" s="7">
        <f t="shared" si="12"/>
        <v>0</v>
      </c>
      <c r="AN132" s="7">
        <f t="shared" si="12"/>
        <v>0</v>
      </c>
      <c r="AO132" s="7">
        <f t="shared" si="12"/>
        <v>0</v>
      </c>
      <c r="AP132" s="7">
        <f t="shared" si="12"/>
        <v>0</v>
      </c>
      <c r="AQ132" s="7">
        <f t="shared" si="12"/>
        <v>0</v>
      </c>
      <c r="AR132" s="7">
        <f t="shared" si="12"/>
        <v>0</v>
      </c>
      <c r="AS132" s="7">
        <f t="shared" si="12"/>
        <v>7440.5000000000018</v>
      </c>
      <c r="AT132" s="7">
        <f t="shared" si="12"/>
        <v>1000</v>
      </c>
      <c r="AU132" s="7">
        <f t="shared" si="12"/>
        <v>0</v>
      </c>
      <c r="AV132" s="5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35"/>
  <sheetViews>
    <sheetView workbookViewId="0">
      <selection activeCell="L33" sqref="L33"/>
    </sheetView>
  </sheetViews>
  <sheetFormatPr baseColWidth="10" defaultColWidth="11.42578125" defaultRowHeight="12" x14ac:dyDescent="0.2"/>
  <cols>
    <col min="1" max="1" width="2.85546875" style="1" bestFit="1" customWidth="1"/>
    <col min="2" max="2" width="4.7109375" style="1" customWidth="1"/>
    <col min="3" max="3" width="15.28515625" style="1" hidden="1" customWidth="1"/>
    <col min="4" max="4" width="20.7109375" style="1" hidden="1" customWidth="1"/>
    <col min="5" max="5" width="11.140625" style="1" customWidth="1"/>
    <col min="6" max="6" width="15.42578125" style="1" customWidth="1"/>
    <col min="7" max="7" width="14.5703125" style="1" customWidth="1"/>
    <col min="8" max="8" width="15.42578125" style="1" hidden="1" customWidth="1"/>
    <col min="9" max="9" width="12.28515625" style="4" hidden="1" customWidth="1"/>
    <col min="10" max="10" width="11.140625" style="4" hidden="1" customWidth="1"/>
    <col min="11" max="11" width="10.5703125" style="4" hidden="1" customWidth="1"/>
    <col min="12" max="12" width="27.5703125" style="1" customWidth="1"/>
    <col min="13" max="13" width="7.7109375" style="4" hidden="1" customWidth="1"/>
    <col min="14" max="14" width="8.7109375" style="5" customWidth="1"/>
    <col min="15" max="15" width="16.85546875" style="1" customWidth="1"/>
    <col min="16" max="16" width="12.85546875" style="4" customWidth="1"/>
    <col min="17" max="17" width="7.140625" style="4" hidden="1" customWidth="1"/>
    <col min="18" max="20" width="12" style="1" hidden="1" customWidth="1"/>
    <col min="21" max="21" width="6" style="1" hidden="1" customWidth="1"/>
    <col min="22" max="22" width="7.42578125" style="6" customWidth="1"/>
    <col min="23" max="23" width="8.7109375" style="1" customWidth="1"/>
    <col min="24" max="24" width="9.85546875" style="1" customWidth="1"/>
    <col min="25" max="25" width="13.42578125" style="7" bestFit="1" customWidth="1"/>
    <col min="26" max="26" width="13.85546875" style="8" customWidth="1"/>
    <col min="27" max="27" width="13.42578125" style="8" bestFit="1" customWidth="1"/>
    <col min="28" max="28" width="12.28515625" style="8" bestFit="1" customWidth="1"/>
    <col min="29" max="29" width="12.5703125" style="8" bestFit="1" customWidth="1"/>
    <col min="30" max="30" width="13.42578125" style="8" bestFit="1" customWidth="1"/>
    <col min="31" max="31" width="10.7109375" style="8" hidden="1" customWidth="1"/>
    <col min="32" max="32" width="12.42578125" style="8" hidden="1" customWidth="1"/>
    <col min="33" max="33" width="9.7109375" style="8" hidden="1" customWidth="1"/>
    <col min="34" max="34" width="11.140625" style="8" hidden="1" customWidth="1"/>
    <col min="35" max="35" width="10.42578125" style="8" hidden="1" customWidth="1"/>
    <col min="36" max="36" width="13.5703125" style="8" hidden="1" customWidth="1"/>
    <col min="37" max="38" width="12.42578125" style="8" hidden="1" customWidth="1"/>
    <col min="39" max="39" width="10.42578125" style="8" hidden="1" customWidth="1"/>
    <col min="40" max="41" width="10.85546875" style="8" hidden="1" customWidth="1"/>
    <col min="42" max="42" width="11.85546875" style="8" hidden="1" customWidth="1"/>
    <col min="43" max="43" width="13" style="8" hidden="1" customWidth="1"/>
    <col min="44" max="44" width="11.28515625" style="8" hidden="1" customWidth="1"/>
    <col min="45" max="45" width="13.140625" style="8" bestFit="1" customWidth="1"/>
    <col min="46" max="46" width="11" style="8" bestFit="1" customWidth="1"/>
    <col min="47" max="47" width="10" style="8" bestFit="1" customWidth="1"/>
    <col min="48" max="48" width="11.42578125" style="9" customWidth="1"/>
    <col min="49" max="49" width="12.28515625" style="1" bestFit="1" customWidth="1"/>
    <col min="50" max="50" width="11.42578125" style="1" customWidth="1"/>
    <col min="51" max="16384" width="11.42578125" style="1"/>
  </cols>
  <sheetData>
    <row r="2" spans="1:106" x14ac:dyDescent="0.2">
      <c r="B2" s="2" t="s">
        <v>0</v>
      </c>
    </row>
    <row r="3" spans="1:106" x14ac:dyDescent="0.2">
      <c r="B3" s="2" t="s">
        <v>1</v>
      </c>
    </row>
    <row r="4" spans="1:106" x14ac:dyDescent="0.2">
      <c r="B4" s="2" t="s">
        <v>577</v>
      </c>
    </row>
    <row r="5" spans="1:106" x14ac:dyDescent="0.2">
      <c r="B5" s="2" t="s">
        <v>3</v>
      </c>
    </row>
    <row r="6" spans="1:106" ht="16.5" customHeight="1" x14ac:dyDescent="0.2"/>
    <row r="7" spans="1:106" ht="5.25" customHeight="1" x14ac:dyDescent="0.2">
      <c r="B7" s="19"/>
      <c r="C7" s="19"/>
      <c r="D7" s="19"/>
      <c r="E7" s="19"/>
      <c r="F7" s="19"/>
      <c r="G7" s="19"/>
      <c r="H7" s="19"/>
      <c r="I7" s="21"/>
      <c r="J7" s="21"/>
      <c r="K7" s="21"/>
      <c r="L7" s="19"/>
      <c r="M7" s="21"/>
      <c r="N7" s="22"/>
      <c r="O7" s="19"/>
      <c r="P7" s="21"/>
      <c r="Q7" s="21"/>
      <c r="R7" s="19"/>
      <c r="S7" s="19"/>
      <c r="T7" s="19"/>
      <c r="U7" s="19"/>
      <c r="V7" s="23"/>
      <c r="W7" s="19"/>
      <c r="X7" s="19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5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</row>
    <row r="8" spans="1:106" ht="5.25" customHeight="1" x14ac:dyDescent="0.2">
      <c r="B8" s="26"/>
      <c r="C8" s="26"/>
      <c r="D8" s="26"/>
      <c r="E8" s="26"/>
      <c r="F8" s="26"/>
      <c r="G8" s="26"/>
      <c r="H8" s="26"/>
      <c r="I8" s="28"/>
      <c r="J8" s="28"/>
      <c r="K8" s="28"/>
      <c r="L8" s="26"/>
      <c r="M8" s="28"/>
      <c r="N8" s="29"/>
      <c r="O8" s="26"/>
      <c r="P8" s="28"/>
      <c r="Q8" s="28"/>
      <c r="R8" s="26"/>
      <c r="S8" s="26"/>
      <c r="T8" s="26"/>
      <c r="U8" s="26"/>
      <c r="V8" s="30"/>
      <c r="W8" s="26"/>
      <c r="X8" s="26"/>
      <c r="AV8" s="31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</row>
    <row r="9" spans="1:106" ht="5.25" customHeight="1" x14ac:dyDescent="0.2">
      <c r="B9" s="32"/>
      <c r="C9" s="32"/>
      <c r="D9" s="32"/>
      <c r="E9" s="32"/>
      <c r="F9" s="32"/>
      <c r="G9" s="32"/>
      <c r="H9" s="32"/>
      <c r="I9" s="34"/>
      <c r="J9" s="34"/>
      <c r="K9" s="34"/>
      <c r="L9" s="32"/>
      <c r="M9" s="34"/>
      <c r="N9" s="35"/>
      <c r="O9" s="32"/>
      <c r="P9" s="34"/>
      <c r="Q9" s="34"/>
      <c r="R9" s="32"/>
      <c r="S9" s="32"/>
      <c r="T9" s="32"/>
      <c r="U9" s="32"/>
      <c r="V9" s="36"/>
      <c r="W9" s="32"/>
      <c r="X9" s="3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8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</row>
    <row r="10" spans="1:106" ht="19.5" customHeight="1" x14ac:dyDescent="0.2"/>
    <row r="11" spans="1:106" ht="54.75" customHeight="1" x14ac:dyDescent="0.2">
      <c r="B11" s="39" t="s">
        <v>4</v>
      </c>
      <c r="C11" s="39" t="s">
        <v>5</v>
      </c>
      <c r="D11" s="39" t="s">
        <v>6</v>
      </c>
      <c r="E11" s="39" t="s">
        <v>7</v>
      </c>
      <c r="F11" s="39" t="s">
        <v>8</v>
      </c>
      <c r="G11" s="39" t="s">
        <v>9</v>
      </c>
      <c r="H11" s="39" t="s">
        <v>10</v>
      </c>
      <c r="I11" s="39" t="s">
        <v>11</v>
      </c>
      <c r="J11" s="39" t="s">
        <v>12</v>
      </c>
      <c r="K11" s="39" t="s">
        <v>13</v>
      </c>
      <c r="L11" s="39" t="s">
        <v>14</v>
      </c>
      <c r="M11" s="39" t="s">
        <v>15</v>
      </c>
      <c r="N11" s="41" t="s">
        <v>16</v>
      </c>
      <c r="O11" s="39" t="s">
        <v>17</v>
      </c>
      <c r="P11" s="39" t="s">
        <v>18</v>
      </c>
      <c r="Q11" s="39" t="s">
        <v>19</v>
      </c>
      <c r="R11" s="39" t="s">
        <v>20</v>
      </c>
      <c r="S11" s="39" t="s">
        <v>21</v>
      </c>
      <c r="T11" s="39" t="s">
        <v>22</v>
      </c>
      <c r="U11" s="39" t="s">
        <v>23</v>
      </c>
      <c r="V11" s="42" t="s">
        <v>24</v>
      </c>
      <c r="W11" s="39" t="s">
        <v>25</v>
      </c>
      <c r="X11" s="39" t="s">
        <v>26</v>
      </c>
      <c r="Y11" s="43" t="s">
        <v>27</v>
      </c>
      <c r="Z11" s="44" t="s">
        <v>28</v>
      </c>
      <c r="AA11" s="44" t="s">
        <v>29</v>
      </c>
      <c r="AB11" s="44" t="s">
        <v>30</v>
      </c>
      <c r="AC11" s="44" t="s">
        <v>31</v>
      </c>
      <c r="AD11" s="44" t="s">
        <v>32</v>
      </c>
      <c r="AE11" s="44" t="s">
        <v>33</v>
      </c>
      <c r="AF11" s="44" t="s">
        <v>572</v>
      </c>
      <c r="AG11" s="44" t="s">
        <v>34</v>
      </c>
      <c r="AH11" s="44" t="s">
        <v>35</v>
      </c>
      <c r="AI11" s="44" t="s">
        <v>36</v>
      </c>
      <c r="AJ11" s="44" t="s">
        <v>37</v>
      </c>
      <c r="AK11" s="44" t="s">
        <v>38</v>
      </c>
      <c r="AL11" s="44" t="s">
        <v>38</v>
      </c>
      <c r="AM11" s="44" t="s">
        <v>39</v>
      </c>
      <c r="AN11" s="44" t="s">
        <v>40</v>
      </c>
      <c r="AO11" s="44" t="s">
        <v>41</v>
      </c>
      <c r="AP11" s="44" t="s">
        <v>42</v>
      </c>
      <c r="AQ11" s="44" t="s">
        <v>43</v>
      </c>
      <c r="AR11" s="44" t="s">
        <v>44</v>
      </c>
      <c r="AS11" s="44" t="s">
        <v>45</v>
      </c>
      <c r="AT11" s="44" t="s">
        <v>36</v>
      </c>
      <c r="AU11" s="44" t="s">
        <v>46</v>
      </c>
    </row>
    <row r="12" spans="1:106" s="26" customFormat="1" x14ac:dyDescent="0.2">
      <c r="A12" s="26">
        <v>1</v>
      </c>
      <c r="B12" s="91">
        <v>1</v>
      </c>
      <c r="C12" s="92" t="s">
        <v>47</v>
      </c>
      <c r="D12" s="92" t="s">
        <v>48</v>
      </c>
      <c r="E12" s="92" t="s">
        <v>49</v>
      </c>
      <c r="F12" s="92" t="s">
        <v>50</v>
      </c>
      <c r="G12" s="93" t="s">
        <v>51</v>
      </c>
      <c r="H12" s="94">
        <v>44439</v>
      </c>
      <c r="I12" s="91" t="s">
        <v>52</v>
      </c>
      <c r="J12" s="96" t="s">
        <v>53</v>
      </c>
      <c r="K12" s="91">
        <v>111</v>
      </c>
      <c r="L12" s="92" t="s">
        <v>54</v>
      </c>
      <c r="M12" s="91" t="s">
        <v>55</v>
      </c>
      <c r="N12" s="97" t="s">
        <v>56</v>
      </c>
      <c r="O12" s="92" t="s">
        <v>57</v>
      </c>
      <c r="P12" s="96" t="s">
        <v>58</v>
      </c>
      <c r="Q12" s="91" t="s">
        <v>59</v>
      </c>
      <c r="R12" s="92">
        <v>202219</v>
      </c>
      <c r="S12" s="92">
        <v>202219</v>
      </c>
      <c r="T12" s="92">
        <v>202219</v>
      </c>
      <c r="U12" s="91" t="s">
        <v>60</v>
      </c>
      <c r="V12" s="130"/>
      <c r="W12" s="130" t="s">
        <v>61</v>
      </c>
      <c r="X12" s="92" t="s">
        <v>62</v>
      </c>
      <c r="Y12" s="99">
        <f>SUM(AB12:AL12)</f>
        <v>20357.29</v>
      </c>
      <c r="Z12" s="99">
        <f>SUM(AR12:AU12)</f>
        <v>3789.29</v>
      </c>
      <c r="AA12" s="100">
        <f>SUM(Y12-Z12)</f>
        <v>16568</v>
      </c>
      <c r="AB12" s="100">
        <v>0</v>
      </c>
      <c r="AC12" s="100">
        <v>20357.29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0</v>
      </c>
      <c r="AS12" s="100">
        <v>3789.29</v>
      </c>
      <c r="AT12" s="100">
        <v>0</v>
      </c>
      <c r="AU12" s="100">
        <v>0</v>
      </c>
      <c r="AV12" s="55"/>
    </row>
    <row r="13" spans="1:106" s="26" customFormat="1" x14ac:dyDescent="0.2">
      <c r="A13" s="26">
        <v>2</v>
      </c>
      <c r="B13" s="91">
        <v>2</v>
      </c>
      <c r="C13" s="92" t="s">
        <v>63</v>
      </c>
      <c r="D13" s="92" t="s">
        <v>64</v>
      </c>
      <c r="E13" s="92" t="s">
        <v>65</v>
      </c>
      <c r="F13" s="92" t="s">
        <v>66</v>
      </c>
      <c r="G13" s="93" t="s">
        <v>67</v>
      </c>
      <c r="H13" s="94">
        <v>44439</v>
      </c>
      <c r="I13" s="91" t="s">
        <v>52</v>
      </c>
      <c r="J13" s="96" t="s">
        <v>53</v>
      </c>
      <c r="K13" s="91">
        <v>111</v>
      </c>
      <c r="L13" s="92" t="s">
        <v>68</v>
      </c>
      <c r="M13" s="91" t="s">
        <v>55</v>
      </c>
      <c r="N13" s="97" t="s">
        <v>69</v>
      </c>
      <c r="O13" s="92" t="s">
        <v>70</v>
      </c>
      <c r="P13" s="96" t="s">
        <v>58</v>
      </c>
      <c r="Q13" s="91" t="s">
        <v>59</v>
      </c>
      <c r="R13" s="92">
        <v>202219</v>
      </c>
      <c r="S13" s="92">
        <v>202219</v>
      </c>
      <c r="T13" s="92">
        <v>202219</v>
      </c>
      <c r="U13" s="91" t="s">
        <v>60</v>
      </c>
      <c r="V13" s="97"/>
      <c r="W13" s="130" t="s">
        <v>71</v>
      </c>
      <c r="X13" s="92" t="s">
        <v>62</v>
      </c>
      <c r="Y13" s="99">
        <f>SUM(AB13:AL13)</f>
        <v>13989.62</v>
      </c>
      <c r="Z13" s="99">
        <f>SUM(AR13:AU13)</f>
        <v>2291.62</v>
      </c>
      <c r="AA13" s="100">
        <f>SUM(Y13-Z13)</f>
        <v>11698</v>
      </c>
      <c r="AB13" s="100">
        <v>13989.62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0</v>
      </c>
      <c r="AS13" s="100">
        <v>2291.62</v>
      </c>
      <c r="AT13" s="100">
        <v>0</v>
      </c>
      <c r="AU13" s="100">
        <v>0</v>
      </c>
      <c r="AV13" s="55"/>
    </row>
    <row r="14" spans="1:106" s="26" customFormat="1" x14ac:dyDescent="0.2">
      <c r="A14" s="26">
        <v>3</v>
      </c>
      <c r="B14" s="91">
        <v>3</v>
      </c>
      <c r="C14" s="92" t="s">
        <v>72</v>
      </c>
      <c r="D14" s="92" t="s">
        <v>73</v>
      </c>
      <c r="E14" s="92" t="s">
        <v>74</v>
      </c>
      <c r="F14" s="92" t="s">
        <v>74</v>
      </c>
      <c r="G14" s="93" t="s">
        <v>75</v>
      </c>
      <c r="H14" s="94">
        <v>44439</v>
      </c>
      <c r="I14" s="91" t="s">
        <v>52</v>
      </c>
      <c r="J14" s="96" t="s">
        <v>53</v>
      </c>
      <c r="K14" s="91">
        <v>111</v>
      </c>
      <c r="L14" s="92" t="s">
        <v>76</v>
      </c>
      <c r="M14" s="91" t="s">
        <v>55</v>
      </c>
      <c r="N14" s="97" t="s">
        <v>77</v>
      </c>
      <c r="O14" s="92" t="s">
        <v>78</v>
      </c>
      <c r="P14" s="96" t="s">
        <v>58</v>
      </c>
      <c r="Q14" s="91" t="s">
        <v>59</v>
      </c>
      <c r="R14" s="92">
        <v>202219</v>
      </c>
      <c r="S14" s="92">
        <v>202219</v>
      </c>
      <c r="T14" s="92">
        <v>202219</v>
      </c>
      <c r="U14" s="91" t="s">
        <v>60</v>
      </c>
      <c r="V14" s="97"/>
      <c r="W14" s="130" t="s">
        <v>79</v>
      </c>
      <c r="X14" s="92" t="s">
        <v>62</v>
      </c>
      <c r="Y14" s="99">
        <f t="shared" ref="Y14:Y19" si="0">SUM(AB14:AL14)</f>
        <v>9329.73</v>
      </c>
      <c r="Z14" s="99">
        <f t="shared" ref="Z14:Z19" si="1">SUM(AR14:AU14)</f>
        <v>1281.73</v>
      </c>
      <c r="AA14" s="100">
        <f t="shared" ref="AA14:AA19" si="2">SUM(Y14-Z14)</f>
        <v>8048</v>
      </c>
      <c r="AB14" s="100">
        <v>9329.73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0</v>
      </c>
      <c r="AS14" s="100">
        <v>1281.73</v>
      </c>
      <c r="AT14" s="100">
        <v>0</v>
      </c>
      <c r="AU14" s="100">
        <v>0</v>
      </c>
      <c r="AV14" s="55"/>
    </row>
    <row r="15" spans="1:106" s="26" customFormat="1" x14ac:dyDescent="0.2">
      <c r="A15" s="26">
        <v>4</v>
      </c>
      <c r="B15" s="91">
        <v>4</v>
      </c>
      <c r="C15" s="92" t="s">
        <v>80</v>
      </c>
      <c r="D15" s="92" t="s">
        <v>81</v>
      </c>
      <c r="E15" s="92" t="s">
        <v>65</v>
      </c>
      <c r="F15" s="92" t="s">
        <v>65</v>
      </c>
      <c r="G15" s="93" t="s">
        <v>82</v>
      </c>
      <c r="H15" s="94">
        <v>44439</v>
      </c>
      <c r="I15" s="91" t="s">
        <v>52</v>
      </c>
      <c r="J15" s="96" t="s">
        <v>53</v>
      </c>
      <c r="K15" s="91">
        <v>111</v>
      </c>
      <c r="L15" s="92" t="s">
        <v>83</v>
      </c>
      <c r="M15" s="91" t="s">
        <v>55</v>
      </c>
      <c r="N15" s="97" t="s">
        <v>77</v>
      </c>
      <c r="O15" s="92" t="s">
        <v>78</v>
      </c>
      <c r="P15" s="96" t="s">
        <v>58</v>
      </c>
      <c r="Q15" s="91" t="s">
        <v>59</v>
      </c>
      <c r="R15" s="92">
        <v>202219</v>
      </c>
      <c r="S15" s="92">
        <v>202219</v>
      </c>
      <c r="T15" s="92">
        <v>202219</v>
      </c>
      <c r="U15" s="91" t="s">
        <v>60</v>
      </c>
      <c r="V15" s="97"/>
      <c r="W15" s="130" t="s">
        <v>84</v>
      </c>
      <c r="X15" s="92" t="s">
        <v>62</v>
      </c>
      <c r="Y15" s="99">
        <f t="shared" si="0"/>
        <v>9329.73</v>
      </c>
      <c r="Z15" s="99">
        <f t="shared" si="1"/>
        <v>1281.73</v>
      </c>
      <c r="AA15" s="100">
        <f t="shared" si="2"/>
        <v>8048</v>
      </c>
      <c r="AB15" s="100">
        <v>9329.73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1281.73</v>
      </c>
      <c r="AT15" s="100">
        <v>0</v>
      </c>
      <c r="AU15" s="100">
        <v>0</v>
      </c>
      <c r="AV15" s="55"/>
    </row>
    <row r="16" spans="1:106" s="26" customFormat="1" x14ac:dyDescent="0.2">
      <c r="A16" s="26">
        <v>5</v>
      </c>
      <c r="B16" s="91">
        <v>5</v>
      </c>
      <c r="C16" s="92" t="s">
        <v>85</v>
      </c>
      <c r="D16" s="92" t="s">
        <v>86</v>
      </c>
      <c r="E16" s="92" t="s">
        <v>74</v>
      </c>
      <c r="F16" s="92" t="s">
        <v>87</v>
      </c>
      <c r="G16" s="93" t="s">
        <v>88</v>
      </c>
      <c r="H16" s="94">
        <v>44439</v>
      </c>
      <c r="I16" s="91" t="s">
        <v>52</v>
      </c>
      <c r="J16" s="96" t="s">
        <v>53</v>
      </c>
      <c r="K16" s="91">
        <v>111</v>
      </c>
      <c r="L16" s="92" t="s">
        <v>89</v>
      </c>
      <c r="M16" s="91" t="s">
        <v>55</v>
      </c>
      <c r="N16" s="97" t="s">
        <v>77</v>
      </c>
      <c r="O16" s="92" t="s">
        <v>78</v>
      </c>
      <c r="P16" s="96" t="s">
        <v>58</v>
      </c>
      <c r="Q16" s="91" t="s">
        <v>59</v>
      </c>
      <c r="R16" s="92">
        <v>202219</v>
      </c>
      <c r="S16" s="92">
        <v>202219</v>
      </c>
      <c r="T16" s="92">
        <v>202219</v>
      </c>
      <c r="U16" s="91" t="s">
        <v>60</v>
      </c>
      <c r="V16" s="97"/>
      <c r="W16" s="130" t="s">
        <v>90</v>
      </c>
      <c r="X16" s="92" t="s">
        <v>62</v>
      </c>
      <c r="Y16" s="99">
        <f t="shared" si="0"/>
        <v>9329.73</v>
      </c>
      <c r="Z16" s="99">
        <f t="shared" si="1"/>
        <v>1281.73</v>
      </c>
      <c r="AA16" s="100">
        <f t="shared" si="2"/>
        <v>8048</v>
      </c>
      <c r="AB16" s="100">
        <v>9329.73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1281.73</v>
      </c>
      <c r="AT16" s="100">
        <v>0</v>
      </c>
      <c r="AU16" s="100">
        <v>0</v>
      </c>
      <c r="AV16" s="55"/>
    </row>
    <row r="17" spans="1:52" s="26" customFormat="1" x14ac:dyDescent="0.2">
      <c r="A17" s="26">
        <v>6</v>
      </c>
      <c r="B17" s="91">
        <v>6</v>
      </c>
      <c r="C17" s="92" t="s">
        <v>91</v>
      </c>
      <c r="D17" s="92" t="s">
        <v>92</v>
      </c>
      <c r="E17" s="92" t="s">
        <v>74</v>
      </c>
      <c r="F17" s="92" t="s">
        <v>65</v>
      </c>
      <c r="G17" s="93" t="s">
        <v>93</v>
      </c>
      <c r="H17" s="94">
        <v>44439</v>
      </c>
      <c r="I17" s="91" t="s">
        <v>52</v>
      </c>
      <c r="J17" s="96" t="s">
        <v>53</v>
      </c>
      <c r="K17" s="91">
        <v>111</v>
      </c>
      <c r="L17" s="92" t="s">
        <v>94</v>
      </c>
      <c r="M17" s="91" t="s">
        <v>55</v>
      </c>
      <c r="N17" s="97" t="s">
        <v>77</v>
      </c>
      <c r="O17" s="92" t="s">
        <v>78</v>
      </c>
      <c r="P17" s="96" t="s">
        <v>58</v>
      </c>
      <c r="Q17" s="91" t="s">
        <v>59</v>
      </c>
      <c r="R17" s="92">
        <v>202219</v>
      </c>
      <c r="S17" s="92">
        <v>202219</v>
      </c>
      <c r="T17" s="92">
        <v>202219</v>
      </c>
      <c r="U17" s="91" t="s">
        <v>60</v>
      </c>
      <c r="V17" s="97"/>
      <c r="W17" s="130" t="s">
        <v>95</v>
      </c>
      <c r="X17" s="92" t="s">
        <v>62</v>
      </c>
      <c r="Y17" s="99">
        <f t="shared" si="0"/>
        <v>9329.73</v>
      </c>
      <c r="Z17" s="99">
        <f t="shared" si="1"/>
        <v>1281.73</v>
      </c>
      <c r="AA17" s="100">
        <f t="shared" si="2"/>
        <v>8048</v>
      </c>
      <c r="AB17" s="100">
        <v>9329.73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0</v>
      </c>
      <c r="AS17" s="100">
        <v>1281.73</v>
      </c>
      <c r="AT17" s="100">
        <v>0</v>
      </c>
      <c r="AU17" s="100">
        <v>0</v>
      </c>
      <c r="AV17" s="55"/>
    </row>
    <row r="18" spans="1:52" s="26" customFormat="1" x14ac:dyDescent="0.2">
      <c r="A18" s="26">
        <v>7</v>
      </c>
      <c r="B18" s="91">
        <v>7</v>
      </c>
      <c r="C18" s="92" t="s">
        <v>96</v>
      </c>
      <c r="D18" s="92" t="s">
        <v>97</v>
      </c>
      <c r="E18" s="92" t="s">
        <v>65</v>
      </c>
      <c r="F18" s="92" t="s">
        <v>74</v>
      </c>
      <c r="G18" s="93" t="s">
        <v>98</v>
      </c>
      <c r="H18" s="94">
        <v>44439</v>
      </c>
      <c r="I18" s="91" t="s">
        <v>52</v>
      </c>
      <c r="J18" s="96" t="s">
        <v>53</v>
      </c>
      <c r="K18" s="91">
        <v>111</v>
      </c>
      <c r="L18" s="92" t="s">
        <v>99</v>
      </c>
      <c r="M18" s="91" t="s">
        <v>55</v>
      </c>
      <c r="N18" s="97" t="s">
        <v>77</v>
      </c>
      <c r="O18" s="92" t="s">
        <v>78</v>
      </c>
      <c r="P18" s="96" t="s">
        <v>58</v>
      </c>
      <c r="Q18" s="91" t="s">
        <v>59</v>
      </c>
      <c r="R18" s="92">
        <v>202219</v>
      </c>
      <c r="S18" s="92">
        <v>202219</v>
      </c>
      <c r="T18" s="92">
        <v>202219</v>
      </c>
      <c r="U18" s="91" t="s">
        <v>60</v>
      </c>
      <c r="V18" s="97"/>
      <c r="W18" s="130" t="s">
        <v>100</v>
      </c>
      <c r="X18" s="92" t="s">
        <v>62</v>
      </c>
      <c r="Y18" s="99">
        <f t="shared" si="0"/>
        <v>9329.73</v>
      </c>
      <c r="Z18" s="99">
        <f t="shared" si="1"/>
        <v>1281.73</v>
      </c>
      <c r="AA18" s="100">
        <f t="shared" si="2"/>
        <v>8048</v>
      </c>
      <c r="AB18" s="100">
        <v>9329.73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0">
        <v>1281.73</v>
      </c>
      <c r="AT18" s="100">
        <v>0</v>
      </c>
      <c r="AU18" s="100">
        <v>0</v>
      </c>
      <c r="AV18" s="55"/>
    </row>
    <row r="19" spans="1:52" s="26" customFormat="1" x14ac:dyDescent="0.2">
      <c r="A19" s="26">
        <v>8</v>
      </c>
      <c r="B19" s="91">
        <v>8</v>
      </c>
      <c r="C19" s="92" t="s">
        <v>101</v>
      </c>
      <c r="D19" s="92" t="s">
        <v>102</v>
      </c>
      <c r="E19" s="92" t="s">
        <v>103</v>
      </c>
      <c r="F19" s="92" t="s">
        <v>104</v>
      </c>
      <c r="G19" s="93" t="s">
        <v>105</v>
      </c>
      <c r="H19" s="94">
        <v>44439</v>
      </c>
      <c r="I19" s="91" t="s">
        <v>52</v>
      </c>
      <c r="J19" s="96" t="s">
        <v>53</v>
      </c>
      <c r="K19" s="91">
        <v>111</v>
      </c>
      <c r="L19" s="92" t="s">
        <v>106</v>
      </c>
      <c r="M19" s="91" t="s">
        <v>55</v>
      </c>
      <c r="N19" s="97" t="s">
        <v>77</v>
      </c>
      <c r="O19" s="92" t="s">
        <v>78</v>
      </c>
      <c r="P19" s="96" t="s">
        <v>58</v>
      </c>
      <c r="Q19" s="91" t="s">
        <v>59</v>
      </c>
      <c r="R19" s="92">
        <v>202219</v>
      </c>
      <c r="S19" s="92">
        <v>202219</v>
      </c>
      <c r="T19" s="92">
        <v>202219</v>
      </c>
      <c r="U19" s="91" t="s">
        <v>60</v>
      </c>
      <c r="V19" s="97"/>
      <c r="W19" s="130" t="s">
        <v>107</v>
      </c>
      <c r="X19" s="92" t="s">
        <v>62</v>
      </c>
      <c r="Y19" s="99">
        <f t="shared" si="0"/>
        <v>9329.73</v>
      </c>
      <c r="Z19" s="99">
        <f t="shared" si="1"/>
        <v>1281.73</v>
      </c>
      <c r="AA19" s="100">
        <f t="shared" si="2"/>
        <v>8048</v>
      </c>
      <c r="AB19" s="100">
        <v>9329.73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0</v>
      </c>
      <c r="AS19" s="100">
        <v>1281.73</v>
      </c>
      <c r="AT19" s="100">
        <v>0</v>
      </c>
      <c r="AU19" s="100">
        <v>0</v>
      </c>
      <c r="AV19" s="55"/>
    </row>
    <row r="20" spans="1:52" s="26" customFormat="1" x14ac:dyDescent="0.2">
      <c r="A20" s="26">
        <v>9</v>
      </c>
      <c r="B20" s="91">
        <v>9</v>
      </c>
      <c r="C20" s="92" t="s">
        <v>108</v>
      </c>
      <c r="D20" s="92" t="s">
        <v>109</v>
      </c>
      <c r="E20" s="92" t="s">
        <v>110</v>
      </c>
      <c r="F20" s="92" t="s">
        <v>111</v>
      </c>
      <c r="G20" s="93" t="s">
        <v>112</v>
      </c>
      <c r="H20" s="94">
        <v>31418</v>
      </c>
      <c r="I20" s="91" t="s">
        <v>52</v>
      </c>
      <c r="J20" s="96" t="s">
        <v>113</v>
      </c>
      <c r="K20" s="91">
        <v>115</v>
      </c>
      <c r="L20" s="92" t="s">
        <v>114</v>
      </c>
      <c r="M20" s="91" t="s">
        <v>115</v>
      </c>
      <c r="N20" s="97" t="s">
        <v>77</v>
      </c>
      <c r="O20" s="92" t="s">
        <v>78</v>
      </c>
      <c r="P20" s="96" t="s">
        <v>58</v>
      </c>
      <c r="Q20" s="91" t="s">
        <v>116</v>
      </c>
      <c r="R20" s="92">
        <v>202219</v>
      </c>
      <c r="S20" s="92">
        <v>202219</v>
      </c>
      <c r="T20" s="92">
        <v>202219</v>
      </c>
      <c r="U20" s="91" t="s">
        <v>60</v>
      </c>
      <c r="V20" s="97"/>
      <c r="W20" s="98">
        <v>920321</v>
      </c>
      <c r="X20" s="92" t="s">
        <v>62</v>
      </c>
      <c r="Y20" s="99">
        <f>SUM(AB20:AL20)</f>
        <v>6033.62</v>
      </c>
      <c r="Z20" s="99">
        <f>SUM(AR20:AU20)</f>
        <v>582.62</v>
      </c>
      <c r="AA20" s="100">
        <f>SUM(Y20-Z20)</f>
        <v>5451</v>
      </c>
      <c r="AB20" s="100">
        <v>0</v>
      </c>
      <c r="AC20" s="100">
        <v>0</v>
      </c>
      <c r="AD20" s="100">
        <v>0</v>
      </c>
      <c r="AE20" s="100">
        <v>5335.62</v>
      </c>
      <c r="AF20" s="131">
        <v>0</v>
      </c>
      <c r="AG20" s="131">
        <v>0</v>
      </c>
      <c r="AH20" s="100">
        <v>0</v>
      </c>
      <c r="AI20" s="100">
        <v>0</v>
      </c>
      <c r="AJ20" s="131">
        <v>148</v>
      </c>
      <c r="AK20" s="100">
        <v>550</v>
      </c>
      <c r="AL20" s="100">
        <v>0</v>
      </c>
      <c r="AM20" s="100">
        <v>0</v>
      </c>
      <c r="AN20" s="100">
        <v>0</v>
      </c>
      <c r="AO20" s="100">
        <v>0</v>
      </c>
      <c r="AP20" s="100">
        <v>0</v>
      </c>
      <c r="AQ20" s="100">
        <v>0</v>
      </c>
      <c r="AR20" s="100">
        <v>107</v>
      </c>
      <c r="AS20" s="100">
        <v>475.62</v>
      </c>
      <c r="AT20" s="100">
        <v>0</v>
      </c>
      <c r="AU20" s="100">
        <v>0</v>
      </c>
      <c r="AV20" s="55"/>
      <c r="AX20" s="58"/>
      <c r="AZ20" s="58"/>
    </row>
    <row r="21" spans="1:52" s="26" customFormat="1" x14ac:dyDescent="0.2">
      <c r="A21" s="26">
        <v>10</v>
      </c>
      <c r="B21" s="91">
        <v>10</v>
      </c>
      <c r="C21" s="92" t="s">
        <v>117</v>
      </c>
      <c r="D21" s="92" t="s">
        <v>118</v>
      </c>
      <c r="E21" s="92" t="s">
        <v>74</v>
      </c>
      <c r="F21" s="92" t="s">
        <v>119</v>
      </c>
      <c r="G21" s="93" t="s">
        <v>120</v>
      </c>
      <c r="H21" s="94">
        <v>35536</v>
      </c>
      <c r="I21" s="91" t="s">
        <v>52</v>
      </c>
      <c r="J21" s="96" t="s">
        <v>113</v>
      </c>
      <c r="K21" s="91">
        <v>115</v>
      </c>
      <c r="L21" s="92" t="s">
        <v>114</v>
      </c>
      <c r="M21" s="91" t="s">
        <v>115</v>
      </c>
      <c r="N21" s="97" t="s">
        <v>121</v>
      </c>
      <c r="O21" s="92" t="s">
        <v>122</v>
      </c>
      <c r="P21" s="96" t="s">
        <v>58</v>
      </c>
      <c r="Q21" s="91" t="s">
        <v>116</v>
      </c>
      <c r="R21" s="92">
        <v>202219</v>
      </c>
      <c r="S21" s="92">
        <v>202219</v>
      </c>
      <c r="T21" s="92">
        <v>202219</v>
      </c>
      <c r="U21" s="91" t="s">
        <v>60</v>
      </c>
      <c r="V21" s="97"/>
      <c r="W21" s="98">
        <v>177069</v>
      </c>
      <c r="X21" s="92" t="s">
        <v>62</v>
      </c>
      <c r="Y21" s="99">
        <f>SUM(AB21:AL21)</f>
        <v>5986.38</v>
      </c>
      <c r="Z21" s="99">
        <f>SUM(AR21:AU21)</f>
        <v>556.38</v>
      </c>
      <c r="AA21" s="100">
        <f>SUM(Y21-Z21)</f>
        <v>5430</v>
      </c>
      <c r="AB21" s="100">
        <v>0</v>
      </c>
      <c r="AC21" s="100">
        <v>0</v>
      </c>
      <c r="AD21" s="100">
        <v>0</v>
      </c>
      <c r="AE21" s="100">
        <v>5190.38</v>
      </c>
      <c r="AF21" s="131">
        <v>0</v>
      </c>
      <c r="AG21" s="132">
        <v>0</v>
      </c>
      <c r="AH21" s="100">
        <v>0</v>
      </c>
      <c r="AI21" s="100">
        <v>0</v>
      </c>
      <c r="AJ21" s="132">
        <v>135</v>
      </c>
      <c r="AK21" s="133">
        <v>550</v>
      </c>
      <c r="AL21" s="100">
        <v>111</v>
      </c>
      <c r="AM21" s="100">
        <v>0</v>
      </c>
      <c r="AN21" s="100">
        <v>0</v>
      </c>
      <c r="AO21" s="100">
        <v>0</v>
      </c>
      <c r="AP21" s="100">
        <v>0</v>
      </c>
      <c r="AQ21" s="100">
        <v>0</v>
      </c>
      <c r="AR21" s="100">
        <v>104</v>
      </c>
      <c r="AS21" s="100">
        <v>452.38</v>
      </c>
      <c r="AT21" s="100">
        <v>0</v>
      </c>
      <c r="AU21" s="100">
        <v>0</v>
      </c>
      <c r="AV21" s="55"/>
    </row>
    <row r="22" spans="1:52" s="26" customFormat="1" x14ac:dyDescent="0.2">
      <c r="A22" s="26">
        <v>11</v>
      </c>
      <c r="B22" s="91">
        <v>11</v>
      </c>
      <c r="C22" s="92" t="s">
        <v>123</v>
      </c>
      <c r="D22" s="92" t="s">
        <v>124</v>
      </c>
      <c r="E22" s="92" t="s">
        <v>74</v>
      </c>
      <c r="F22" s="92" t="s">
        <v>125</v>
      </c>
      <c r="G22" s="93" t="s">
        <v>126</v>
      </c>
      <c r="H22" s="94">
        <v>39398</v>
      </c>
      <c r="I22" s="91" t="s">
        <v>52</v>
      </c>
      <c r="J22" s="96" t="s">
        <v>113</v>
      </c>
      <c r="K22" s="91">
        <v>115</v>
      </c>
      <c r="L22" s="92" t="s">
        <v>127</v>
      </c>
      <c r="M22" s="91" t="s">
        <v>115</v>
      </c>
      <c r="N22" s="97" t="s">
        <v>128</v>
      </c>
      <c r="O22" s="92" t="s">
        <v>129</v>
      </c>
      <c r="P22" s="96" t="s">
        <v>58</v>
      </c>
      <c r="Q22" s="91" t="s">
        <v>116</v>
      </c>
      <c r="R22" s="92">
        <v>202219</v>
      </c>
      <c r="S22" s="92">
        <v>202219</v>
      </c>
      <c r="T22" s="92">
        <v>202219</v>
      </c>
      <c r="U22" s="91" t="s">
        <v>60</v>
      </c>
      <c r="V22" s="97"/>
      <c r="W22" s="98">
        <v>234232</v>
      </c>
      <c r="X22" s="92" t="s">
        <v>62</v>
      </c>
      <c r="Y22" s="99">
        <f t="shared" ref="Y22:Y27" si="3">SUM(AB22:AL22)</f>
        <v>5683.9</v>
      </c>
      <c r="Z22" s="99">
        <f t="shared" ref="Z22:Z27" si="4">SUM(AR22:AU22)</f>
        <v>526.9</v>
      </c>
      <c r="AA22" s="100">
        <f t="shared" ref="AA22:AA27" si="5">SUM(Y22-Z22)</f>
        <v>5157</v>
      </c>
      <c r="AB22" s="100">
        <v>0</v>
      </c>
      <c r="AC22" s="100">
        <v>0</v>
      </c>
      <c r="AD22" s="100">
        <v>0</v>
      </c>
      <c r="AE22" s="100">
        <v>5024.8999999999996</v>
      </c>
      <c r="AF22" s="131">
        <v>0</v>
      </c>
      <c r="AG22" s="131">
        <v>0</v>
      </c>
      <c r="AH22" s="100">
        <v>0</v>
      </c>
      <c r="AI22" s="100">
        <v>0</v>
      </c>
      <c r="AJ22" s="131">
        <v>109</v>
      </c>
      <c r="AK22" s="100">
        <v>550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0</v>
      </c>
      <c r="AR22" s="100">
        <v>101</v>
      </c>
      <c r="AS22" s="100">
        <v>425.9</v>
      </c>
      <c r="AT22" s="100">
        <v>0</v>
      </c>
      <c r="AU22" s="100">
        <v>0</v>
      </c>
      <c r="AV22" s="55"/>
    </row>
    <row r="23" spans="1:52" s="26" customFormat="1" x14ac:dyDescent="0.2">
      <c r="A23" s="26">
        <v>12</v>
      </c>
      <c r="B23" s="91">
        <v>12</v>
      </c>
      <c r="C23" s="92" t="s">
        <v>130</v>
      </c>
      <c r="D23" s="92" t="s">
        <v>131</v>
      </c>
      <c r="E23" s="92" t="s">
        <v>132</v>
      </c>
      <c r="F23" s="92" t="s">
        <v>133</v>
      </c>
      <c r="G23" s="93" t="s">
        <v>134</v>
      </c>
      <c r="H23" s="94">
        <v>39398</v>
      </c>
      <c r="I23" s="91" t="s">
        <v>52</v>
      </c>
      <c r="J23" s="96" t="s">
        <v>113</v>
      </c>
      <c r="K23" s="91">
        <v>115</v>
      </c>
      <c r="L23" s="92" t="s">
        <v>127</v>
      </c>
      <c r="M23" s="91" t="s">
        <v>115</v>
      </c>
      <c r="N23" s="97" t="s">
        <v>128</v>
      </c>
      <c r="O23" s="92" t="s">
        <v>129</v>
      </c>
      <c r="P23" s="96" t="s">
        <v>58</v>
      </c>
      <c r="Q23" s="91" t="s">
        <v>116</v>
      </c>
      <c r="R23" s="92">
        <v>202219</v>
      </c>
      <c r="S23" s="92">
        <v>202219</v>
      </c>
      <c r="T23" s="92">
        <v>202219</v>
      </c>
      <c r="U23" s="91" t="s">
        <v>60</v>
      </c>
      <c r="V23" s="97"/>
      <c r="W23" s="98">
        <v>270248</v>
      </c>
      <c r="X23" s="92" t="s">
        <v>62</v>
      </c>
      <c r="Y23" s="99">
        <f t="shared" si="3"/>
        <v>5343.39</v>
      </c>
      <c r="Z23" s="99">
        <f t="shared" si="4"/>
        <v>457.39</v>
      </c>
      <c r="AA23" s="100">
        <f t="shared" si="5"/>
        <v>4886</v>
      </c>
      <c r="AB23" s="100">
        <v>0</v>
      </c>
      <c r="AC23" s="100">
        <v>0</v>
      </c>
      <c r="AD23" s="100">
        <v>0</v>
      </c>
      <c r="AE23" s="100">
        <v>4600.8900000000003</v>
      </c>
      <c r="AF23" s="131">
        <v>0</v>
      </c>
      <c r="AG23" s="131">
        <v>0</v>
      </c>
      <c r="AH23" s="100">
        <v>0</v>
      </c>
      <c r="AI23" s="100">
        <v>0</v>
      </c>
      <c r="AJ23" s="131">
        <v>109</v>
      </c>
      <c r="AK23" s="100">
        <v>550</v>
      </c>
      <c r="AL23" s="100">
        <v>83.5</v>
      </c>
      <c r="AM23" s="100">
        <v>0</v>
      </c>
      <c r="AN23" s="100">
        <v>0</v>
      </c>
      <c r="AO23" s="100">
        <v>0</v>
      </c>
      <c r="AP23" s="100">
        <v>0</v>
      </c>
      <c r="AQ23" s="100">
        <v>0</v>
      </c>
      <c r="AR23" s="100">
        <v>92</v>
      </c>
      <c r="AS23" s="100">
        <v>365.39</v>
      </c>
      <c r="AT23" s="100">
        <v>0</v>
      </c>
      <c r="AU23" s="100">
        <v>0</v>
      </c>
      <c r="AV23" s="55"/>
      <c r="AX23" s="58"/>
      <c r="AZ23" s="58"/>
    </row>
    <row r="24" spans="1:52" s="26" customFormat="1" x14ac:dyDescent="0.2">
      <c r="A24" s="26">
        <v>13</v>
      </c>
      <c r="B24" s="91">
        <v>13</v>
      </c>
      <c r="C24" s="92" t="s">
        <v>135</v>
      </c>
      <c r="D24" s="92" t="s">
        <v>136</v>
      </c>
      <c r="E24" s="92" t="s">
        <v>74</v>
      </c>
      <c r="F24" s="92" t="s">
        <v>74</v>
      </c>
      <c r="G24" s="93" t="s">
        <v>137</v>
      </c>
      <c r="H24" s="94">
        <v>39463</v>
      </c>
      <c r="I24" s="91" t="s">
        <v>52</v>
      </c>
      <c r="J24" s="96" t="s">
        <v>113</v>
      </c>
      <c r="K24" s="91">
        <v>115</v>
      </c>
      <c r="L24" s="92" t="s">
        <v>138</v>
      </c>
      <c r="M24" s="91" t="s">
        <v>115</v>
      </c>
      <c r="N24" s="97" t="s">
        <v>128</v>
      </c>
      <c r="O24" s="92" t="s">
        <v>129</v>
      </c>
      <c r="P24" s="96" t="s">
        <v>58</v>
      </c>
      <c r="Q24" s="91" t="s">
        <v>116</v>
      </c>
      <c r="R24" s="92">
        <v>202219</v>
      </c>
      <c r="S24" s="92">
        <v>202219</v>
      </c>
      <c r="T24" s="92">
        <v>202219</v>
      </c>
      <c r="U24" s="91" t="s">
        <v>60</v>
      </c>
      <c r="V24" s="97"/>
      <c r="W24" s="98">
        <v>797586</v>
      </c>
      <c r="X24" s="92" t="s">
        <v>62</v>
      </c>
      <c r="Y24" s="99">
        <f t="shared" si="3"/>
        <v>5370.33</v>
      </c>
      <c r="Z24" s="99">
        <f t="shared" si="4"/>
        <v>457.33</v>
      </c>
      <c r="AA24" s="100">
        <f t="shared" si="5"/>
        <v>4913</v>
      </c>
      <c r="AB24" s="100">
        <v>0</v>
      </c>
      <c r="AC24" s="100">
        <v>0</v>
      </c>
      <c r="AD24" s="100">
        <v>0</v>
      </c>
      <c r="AE24" s="100">
        <v>4600.33</v>
      </c>
      <c r="AF24" s="131">
        <v>0</v>
      </c>
      <c r="AG24" s="131">
        <v>0</v>
      </c>
      <c r="AH24" s="100">
        <v>0</v>
      </c>
      <c r="AI24" s="100">
        <v>0</v>
      </c>
      <c r="AJ24" s="131">
        <v>109</v>
      </c>
      <c r="AK24" s="100">
        <v>550</v>
      </c>
      <c r="AL24" s="100">
        <v>111</v>
      </c>
      <c r="AM24" s="100">
        <v>0</v>
      </c>
      <c r="AN24" s="100">
        <v>0</v>
      </c>
      <c r="AO24" s="100">
        <v>0</v>
      </c>
      <c r="AP24" s="100">
        <v>0</v>
      </c>
      <c r="AQ24" s="100">
        <v>0</v>
      </c>
      <c r="AR24" s="100">
        <v>92</v>
      </c>
      <c r="AS24" s="100">
        <v>365.33</v>
      </c>
      <c r="AT24" s="100">
        <v>0</v>
      </c>
      <c r="AU24" s="100">
        <v>0</v>
      </c>
      <c r="AV24" s="55"/>
      <c r="AX24" s="58"/>
      <c r="AZ24" s="58"/>
    </row>
    <row r="25" spans="1:52" s="26" customFormat="1" x14ac:dyDescent="0.2">
      <c r="A25" s="26">
        <v>14</v>
      </c>
      <c r="B25" s="91">
        <v>14</v>
      </c>
      <c r="C25" s="92" t="s">
        <v>139</v>
      </c>
      <c r="D25" s="92" t="s">
        <v>140</v>
      </c>
      <c r="E25" s="92" t="s">
        <v>50</v>
      </c>
      <c r="F25" s="92" t="s">
        <v>119</v>
      </c>
      <c r="G25" s="93" t="s">
        <v>141</v>
      </c>
      <c r="H25" s="94">
        <v>31418</v>
      </c>
      <c r="I25" s="91" t="s">
        <v>52</v>
      </c>
      <c r="J25" s="96" t="s">
        <v>113</v>
      </c>
      <c r="K25" s="91">
        <v>115</v>
      </c>
      <c r="L25" s="92" t="s">
        <v>138</v>
      </c>
      <c r="M25" s="91" t="s">
        <v>115</v>
      </c>
      <c r="N25" s="97" t="s">
        <v>128</v>
      </c>
      <c r="O25" s="92" t="s">
        <v>129</v>
      </c>
      <c r="P25" s="96" t="s">
        <v>58</v>
      </c>
      <c r="Q25" s="91" t="s">
        <v>116</v>
      </c>
      <c r="R25" s="92">
        <v>202219</v>
      </c>
      <c r="S25" s="92">
        <v>202219</v>
      </c>
      <c r="T25" s="92">
        <v>202219</v>
      </c>
      <c r="U25" s="91" t="s">
        <v>60</v>
      </c>
      <c r="V25" s="97"/>
      <c r="W25" s="98">
        <v>797594</v>
      </c>
      <c r="X25" s="92" t="s">
        <v>62</v>
      </c>
      <c r="Y25" s="99">
        <f t="shared" si="3"/>
        <v>5843.81</v>
      </c>
      <c r="Z25" s="99">
        <f t="shared" si="4"/>
        <v>526.80999999999995</v>
      </c>
      <c r="AA25" s="100">
        <f t="shared" si="5"/>
        <v>5317</v>
      </c>
      <c r="AB25" s="100">
        <v>0</v>
      </c>
      <c r="AC25" s="100">
        <v>0</v>
      </c>
      <c r="AD25" s="100">
        <v>0</v>
      </c>
      <c r="AE25" s="100">
        <v>5024.3100000000004</v>
      </c>
      <c r="AF25" s="131">
        <v>0</v>
      </c>
      <c r="AG25" s="131">
        <v>0</v>
      </c>
      <c r="AH25" s="100">
        <v>0</v>
      </c>
      <c r="AI25" s="100">
        <v>0</v>
      </c>
      <c r="AJ25" s="131">
        <v>148</v>
      </c>
      <c r="AK25" s="100">
        <v>550</v>
      </c>
      <c r="AL25" s="100">
        <v>121.5</v>
      </c>
      <c r="AM25" s="100">
        <v>0</v>
      </c>
      <c r="AN25" s="100">
        <v>0</v>
      </c>
      <c r="AO25" s="100">
        <v>0</v>
      </c>
      <c r="AP25" s="100">
        <v>0</v>
      </c>
      <c r="AQ25" s="100">
        <v>0</v>
      </c>
      <c r="AR25" s="100">
        <v>101</v>
      </c>
      <c r="AS25" s="100">
        <v>425.81</v>
      </c>
      <c r="AT25" s="100">
        <v>0</v>
      </c>
      <c r="AU25" s="100">
        <v>0</v>
      </c>
      <c r="AV25" s="55"/>
    </row>
    <row r="26" spans="1:52" s="26" customFormat="1" x14ac:dyDescent="0.2">
      <c r="A26" s="26">
        <v>15</v>
      </c>
      <c r="B26" s="91">
        <v>15</v>
      </c>
      <c r="C26" s="92" t="s">
        <v>142</v>
      </c>
      <c r="D26" s="92" t="s">
        <v>143</v>
      </c>
      <c r="E26" s="92" t="s">
        <v>65</v>
      </c>
      <c r="F26" s="92" t="s">
        <v>74</v>
      </c>
      <c r="G26" s="93" t="s">
        <v>144</v>
      </c>
      <c r="H26" s="94">
        <v>35298</v>
      </c>
      <c r="I26" s="91" t="s">
        <v>52</v>
      </c>
      <c r="J26" s="96" t="s">
        <v>113</v>
      </c>
      <c r="K26" s="91">
        <v>115</v>
      </c>
      <c r="L26" s="92" t="s">
        <v>127</v>
      </c>
      <c r="M26" s="91" t="s">
        <v>115</v>
      </c>
      <c r="N26" s="97" t="s">
        <v>128</v>
      </c>
      <c r="O26" s="92" t="s">
        <v>129</v>
      </c>
      <c r="P26" s="96" t="s">
        <v>58</v>
      </c>
      <c r="Q26" s="91" t="s">
        <v>116</v>
      </c>
      <c r="R26" s="92">
        <v>202219</v>
      </c>
      <c r="S26" s="92">
        <v>202219</v>
      </c>
      <c r="T26" s="92">
        <v>202219</v>
      </c>
      <c r="U26" s="91" t="s">
        <v>60</v>
      </c>
      <c r="V26" s="97"/>
      <c r="W26" s="98">
        <v>797608</v>
      </c>
      <c r="X26" s="92" t="s">
        <v>62</v>
      </c>
      <c r="Y26" s="99">
        <f t="shared" si="3"/>
        <v>5420.39</v>
      </c>
      <c r="Z26" s="99">
        <f t="shared" si="4"/>
        <v>457.39</v>
      </c>
      <c r="AA26" s="100">
        <f t="shared" si="5"/>
        <v>4963</v>
      </c>
      <c r="AB26" s="100">
        <v>0</v>
      </c>
      <c r="AC26" s="100">
        <v>0</v>
      </c>
      <c r="AD26" s="100">
        <v>0</v>
      </c>
      <c r="AE26" s="100">
        <v>4600.8900000000003</v>
      </c>
      <c r="AF26" s="131">
        <v>0</v>
      </c>
      <c r="AG26" s="131">
        <v>0</v>
      </c>
      <c r="AH26" s="100">
        <v>0</v>
      </c>
      <c r="AI26" s="100">
        <v>0</v>
      </c>
      <c r="AJ26" s="131">
        <v>148</v>
      </c>
      <c r="AK26" s="100">
        <v>550</v>
      </c>
      <c r="AL26" s="100">
        <v>121.5</v>
      </c>
      <c r="AM26" s="100">
        <v>0</v>
      </c>
      <c r="AN26" s="100">
        <v>0</v>
      </c>
      <c r="AO26" s="100">
        <v>0</v>
      </c>
      <c r="AP26" s="100">
        <v>0</v>
      </c>
      <c r="AQ26" s="100">
        <v>0</v>
      </c>
      <c r="AR26" s="100">
        <v>92</v>
      </c>
      <c r="AS26" s="100">
        <v>365.39</v>
      </c>
      <c r="AT26" s="100">
        <v>0</v>
      </c>
      <c r="AU26" s="100">
        <v>0</v>
      </c>
      <c r="AV26" s="55"/>
    </row>
    <row r="27" spans="1:52" s="26" customFormat="1" x14ac:dyDescent="0.2">
      <c r="A27" s="26">
        <v>16</v>
      </c>
      <c r="B27" s="91">
        <v>16</v>
      </c>
      <c r="C27" s="92" t="s">
        <v>145</v>
      </c>
      <c r="D27" s="92" t="s">
        <v>146</v>
      </c>
      <c r="E27" s="92" t="s">
        <v>125</v>
      </c>
      <c r="F27" s="92" t="s">
        <v>65</v>
      </c>
      <c r="G27" s="93" t="s">
        <v>147</v>
      </c>
      <c r="H27" s="94">
        <v>40375</v>
      </c>
      <c r="I27" s="91" t="s">
        <v>52</v>
      </c>
      <c r="J27" s="96" t="s">
        <v>113</v>
      </c>
      <c r="K27" s="91">
        <v>115</v>
      </c>
      <c r="L27" s="92" t="s">
        <v>138</v>
      </c>
      <c r="M27" s="91" t="s">
        <v>115</v>
      </c>
      <c r="N27" s="97" t="s">
        <v>128</v>
      </c>
      <c r="O27" s="92" t="s">
        <v>129</v>
      </c>
      <c r="P27" s="96" t="s">
        <v>58</v>
      </c>
      <c r="Q27" s="91" t="s">
        <v>116</v>
      </c>
      <c r="R27" s="92">
        <v>202219</v>
      </c>
      <c r="S27" s="92">
        <v>202219</v>
      </c>
      <c r="T27" s="92">
        <v>202219</v>
      </c>
      <c r="U27" s="91" t="s">
        <v>60</v>
      </c>
      <c r="V27" s="97"/>
      <c r="W27" s="98">
        <v>580927</v>
      </c>
      <c r="X27" s="92" t="s">
        <v>62</v>
      </c>
      <c r="Y27" s="99">
        <f t="shared" si="3"/>
        <v>5905.9</v>
      </c>
      <c r="Z27" s="99">
        <f t="shared" si="4"/>
        <v>526.9</v>
      </c>
      <c r="AA27" s="100">
        <f t="shared" si="5"/>
        <v>5379</v>
      </c>
      <c r="AB27" s="100">
        <v>0</v>
      </c>
      <c r="AC27" s="100">
        <v>0</v>
      </c>
      <c r="AD27" s="100">
        <v>0</v>
      </c>
      <c r="AE27" s="100">
        <v>5024.8999999999996</v>
      </c>
      <c r="AF27" s="131">
        <v>0</v>
      </c>
      <c r="AG27" s="131">
        <v>0</v>
      </c>
      <c r="AH27" s="100">
        <v>0</v>
      </c>
      <c r="AI27" s="100">
        <v>0</v>
      </c>
      <c r="AJ27" s="131">
        <v>109</v>
      </c>
      <c r="AK27" s="100">
        <v>550</v>
      </c>
      <c r="AL27" s="100">
        <v>222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101</v>
      </c>
      <c r="AS27" s="100">
        <v>425.9</v>
      </c>
      <c r="AT27" s="100">
        <v>0</v>
      </c>
      <c r="AU27" s="100">
        <v>0</v>
      </c>
      <c r="AV27" s="55"/>
    </row>
    <row r="28" spans="1:52" s="26" customFormat="1" x14ac:dyDescent="0.2">
      <c r="A28" s="26">
        <v>17</v>
      </c>
      <c r="B28" s="91">
        <v>17</v>
      </c>
      <c r="C28" s="92" t="s">
        <v>148</v>
      </c>
      <c r="D28" s="92" t="s">
        <v>149</v>
      </c>
      <c r="E28" s="92" t="s">
        <v>150</v>
      </c>
      <c r="F28" s="92" t="s">
        <v>125</v>
      </c>
      <c r="G28" s="93" t="s">
        <v>151</v>
      </c>
      <c r="H28" s="94">
        <v>39398</v>
      </c>
      <c r="I28" s="91" t="s">
        <v>52</v>
      </c>
      <c r="J28" s="96" t="s">
        <v>113</v>
      </c>
      <c r="K28" s="91">
        <v>115</v>
      </c>
      <c r="L28" s="92" t="s">
        <v>114</v>
      </c>
      <c r="M28" s="91" t="s">
        <v>115</v>
      </c>
      <c r="N28" s="97" t="s">
        <v>152</v>
      </c>
      <c r="O28" s="92" t="s">
        <v>153</v>
      </c>
      <c r="P28" s="96" t="s">
        <v>58</v>
      </c>
      <c r="Q28" s="91" t="s">
        <v>116</v>
      </c>
      <c r="R28" s="92">
        <v>202219</v>
      </c>
      <c r="S28" s="92">
        <v>202219</v>
      </c>
      <c r="T28" s="92">
        <v>202219</v>
      </c>
      <c r="U28" s="91" t="s">
        <v>60</v>
      </c>
      <c r="V28" s="97"/>
      <c r="W28" s="98">
        <v>580919</v>
      </c>
      <c r="X28" s="92" t="s">
        <v>62</v>
      </c>
      <c r="Y28" s="99">
        <f>SUM(AB28:AL28)</f>
        <v>6237.62</v>
      </c>
      <c r="Z28" s="99">
        <f>SUM(AR28:AU28)</f>
        <v>582.62</v>
      </c>
      <c r="AA28" s="100">
        <f>SUM(Y28-Z28)</f>
        <v>5655</v>
      </c>
      <c r="AB28" s="100">
        <v>0</v>
      </c>
      <c r="AC28" s="100">
        <v>0</v>
      </c>
      <c r="AD28" s="100">
        <v>0</v>
      </c>
      <c r="AE28" s="100">
        <v>5335.62</v>
      </c>
      <c r="AF28" s="131">
        <v>0</v>
      </c>
      <c r="AG28" s="131">
        <v>0</v>
      </c>
      <c r="AH28" s="100">
        <v>0</v>
      </c>
      <c r="AI28" s="100">
        <v>0</v>
      </c>
      <c r="AJ28" s="131">
        <v>109</v>
      </c>
      <c r="AK28" s="100">
        <v>550</v>
      </c>
      <c r="AL28" s="100">
        <v>243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100">
        <v>107</v>
      </c>
      <c r="AS28" s="100">
        <v>475.62</v>
      </c>
      <c r="AT28" s="100">
        <v>0</v>
      </c>
      <c r="AU28" s="100">
        <v>0</v>
      </c>
      <c r="AV28" s="55"/>
    </row>
    <row r="29" spans="1:52" s="26" customFormat="1" x14ac:dyDescent="0.2">
      <c r="A29" s="26">
        <v>18</v>
      </c>
      <c r="B29" s="91">
        <v>33</v>
      </c>
      <c r="C29" s="92" t="s">
        <v>230</v>
      </c>
      <c r="D29" s="92" t="s">
        <v>231</v>
      </c>
      <c r="E29" s="92" t="s">
        <v>232</v>
      </c>
      <c r="F29" s="92" t="s">
        <v>233</v>
      </c>
      <c r="G29" s="93" t="s">
        <v>234</v>
      </c>
      <c r="H29" s="94">
        <v>44439</v>
      </c>
      <c r="I29" s="91" t="s">
        <v>52</v>
      </c>
      <c r="J29" s="96" t="s">
        <v>158</v>
      </c>
      <c r="K29" s="91">
        <v>114</v>
      </c>
      <c r="L29" s="92" t="s">
        <v>235</v>
      </c>
      <c r="M29" s="91" t="s">
        <v>115</v>
      </c>
      <c r="N29" s="97" t="s">
        <v>56</v>
      </c>
      <c r="O29" s="92" t="s">
        <v>57</v>
      </c>
      <c r="P29" s="96" t="s">
        <v>58</v>
      </c>
      <c r="Q29" s="91" t="s">
        <v>163</v>
      </c>
      <c r="R29" s="92">
        <v>202219</v>
      </c>
      <c r="S29" s="92">
        <v>202219</v>
      </c>
      <c r="T29" s="92">
        <v>202219</v>
      </c>
      <c r="U29" s="91" t="s">
        <v>60</v>
      </c>
      <c r="V29" s="97"/>
      <c r="W29" s="98">
        <v>864413</v>
      </c>
      <c r="X29" s="92" t="s">
        <v>62</v>
      </c>
      <c r="Y29" s="99">
        <f t="shared" ref="Y29:Y35" si="6">SUM(AB29:AL29)</f>
        <v>2952.69</v>
      </c>
      <c r="Z29" s="99">
        <f t="shared" ref="Z29:Z35" si="7">SUM(AR29:AU29)</f>
        <v>40.69</v>
      </c>
      <c r="AA29" s="100">
        <f t="shared" ref="AA29:AA35" si="8">SUM(Y29-Z29)</f>
        <v>2912</v>
      </c>
      <c r="AB29" s="100">
        <v>0</v>
      </c>
      <c r="AC29" s="100">
        <v>0</v>
      </c>
      <c r="AD29" s="100">
        <v>2952.69</v>
      </c>
      <c r="AE29" s="100">
        <v>0</v>
      </c>
      <c r="AF29" s="100">
        <v>0</v>
      </c>
      <c r="AG29" s="100">
        <v>0</v>
      </c>
      <c r="AH29" s="100">
        <v>0</v>
      </c>
      <c r="AI29" s="100">
        <v>0</v>
      </c>
      <c r="AJ29" s="100">
        <v>0</v>
      </c>
      <c r="AK29" s="100">
        <v>0</v>
      </c>
      <c r="AL29" s="100">
        <v>0</v>
      </c>
      <c r="AM29" s="100">
        <v>0</v>
      </c>
      <c r="AN29" s="100">
        <v>0</v>
      </c>
      <c r="AO29" s="100">
        <v>0</v>
      </c>
      <c r="AP29" s="100">
        <v>0</v>
      </c>
      <c r="AQ29" s="100">
        <v>0</v>
      </c>
      <c r="AR29" s="100">
        <v>0</v>
      </c>
      <c r="AS29" s="100">
        <v>40.69</v>
      </c>
      <c r="AT29" s="100">
        <v>0</v>
      </c>
      <c r="AU29" s="100">
        <v>0</v>
      </c>
      <c r="AV29" s="55"/>
    </row>
    <row r="30" spans="1:52" s="26" customFormat="1" x14ac:dyDescent="0.2">
      <c r="A30" s="26">
        <v>19</v>
      </c>
      <c r="B30" s="91">
        <v>34</v>
      </c>
      <c r="C30" s="92" t="s">
        <v>236</v>
      </c>
      <c r="D30" s="92" t="s">
        <v>237</v>
      </c>
      <c r="E30" s="92" t="s">
        <v>233</v>
      </c>
      <c r="F30" s="92" t="s">
        <v>238</v>
      </c>
      <c r="G30" s="93" t="s">
        <v>239</v>
      </c>
      <c r="H30" s="94">
        <v>44439</v>
      </c>
      <c r="I30" s="91" t="s">
        <v>52</v>
      </c>
      <c r="J30" s="96" t="s">
        <v>158</v>
      </c>
      <c r="K30" s="91">
        <v>114</v>
      </c>
      <c r="L30" s="92" t="s">
        <v>235</v>
      </c>
      <c r="M30" s="91" t="s">
        <v>115</v>
      </c>
      <c r="N30" s="97" t="s">
        <v>56</v>
      </c>
      <c r="O30" s="92" t="s">
        <v>57</v>
      </c>
      <c r="P30" s="96" t="s">
        <v>58</v>
      </c>
      <c r="Q30" s="91" t="s">
        <v>163</v>
      </c>
      <c r="R30" s="92">
        <v>202219</v>
      </c>
      <c r="S30" s="92">
        <v>202219</v>
      </c>
      <c r="T30" s="92">
        <v>202219</v>
      </c>
      <c r="U30" s="91" t="s">
        <v>60</v>
      </c>
      <c r="V30" s="97"/>
      <c r="W30" s="98">
        <v>864421</v>
      </c>
      <c r="X30" s="92" t="s">
        <v>62</v>
      </c>
      <c r="Y30" s="99">
        <f t="shared" si="6"/>
        <v>2952.69</v>
      </c>
      <c r="Z30" s="99">
        <f t="shared" si="7"/>
        <v>40.69</v>
      </c>
      <c r="AA30" s="100">
        <f t="shared" si="8"/>
        <v>2912</v>
      </c>
      <c r="AB30" s="100">
        <v>0</v>
      </c>
      <c r="AC30" s="100">
        <v>0</v>
      </c>
      <c r="AD30" s="100">
        <v>2952.69</v>
      </c>
      <c r="AE30" s="100">
        <v>0</v>
      </c>
      <c r="AF30" s="100">
        <v>0</v>
      </c>
      <c r="AG30" s="100">
        <v>0</v>
      </c>
      <c r="AH30" s="100">
        <v>0</v>
      </c>
      <c r="AI30" s="100">
        <v>0</v>
      </c>
      <c r="AJ30" s="100">
        <v>0</v>
      </c>
      <c r="AK30" s="100">
        <v>0</v>
      </c>
      <c r="AL30" s="100">
        <v>0</v>
      </c>
      <c r="AM30" s="100">
        <v>0</v>
      </c>
      <c r="AN30" s="100">
        <v>0</v>
      </c>
      <c r="AO30" s="100">
        <v>0</v>
      </c>
      <c r="AP30" s="100">
        <v>0</v>
      </c>
      <c r="AQ30" s="100">
        <v>0</v>
      </c>
      <c r="AR30" s="100">
        <v>0</v>
      </c>
      <c r="AS30" s="100">
        <v>40.69</v>
      </c>
      <c r="AT30" s="100">
        <v>0</v>
      </c>
      <c r="AU30" s="100">
        <v>0</v>
      </c>
      <c r="AV30" s="55"/>
    </row>
    <row r="31" spans="1:52" s="26" customFormat="1" x14ac:dyDescent="0.2">
      <c r="A31" s="26">
        <v>20</v>
      </c>
      <c r="B31" s="91">
        <v>35</v>
      </c>
      <c r="C31" s="92" t="s">
        <v>240</v>
      </c>
      <c r="D31" s="92" t="s">
        <v>241</v>
      </c>
      <c r="E31" s="92" t="s">
        <v>65</v>
      </c>
      <c r="F31" s="92" t="s">
        <v>242</v>
      </c>
      <c r="G31" s="93" t="s">
        <v>243</v>
      </c>
      <c r="H31" s="94">
        <v>44439</v>
      </c>
      <c r="I31" s="91" t="s">
        <v>52</v>
      </c>
      <c r="J31" s="96" t="s">
        <v>158</v>
      </c>
      <c r="K31" s="91">
        <v>114</v>
      </c>
      <c r="L31" s="92" t="s">
        <v>235</v>
      </c>
      <c r="M31" s="91" t="s">
        <v>115</v>
      </c>
      <c r="N31" s="97" t="s">
        <v>56</v>
      </c>
      <c r="O31" s="92" t="s">
        <v>57</v>
      </c>
      <c r="P31" s="96" t="s">
        <v>58</v>
      </c>
      <c r="Q31" s="91" t="s">
        <v>163</v>
      </c>
      <c r="R31" s="92">
        <v>202219</v>
      </c>
      <c r="S31" s="92">
        <v>202219</v>
      </c>
      <c r="T31" s="92">
        <v>202219</v>
      </c>
      <c r="U31" s="91" t="s">
        <v>60</v>
      </c>
      <c r="V31" s="97"/>
      <c r="W31" s="98">
        <v>864439</v>
      </c>
      <c r="X31" s="92" t="s">
        <v>62</v>
      </c>
      <c r="Y31" s="99">
        <f t="shared" si="6"/>
        <v>2952.69</v>
      </c>
      <c r="Z31" s="99">
        <f t="shared" si="7"/>
        <v>40.69</v>
      </c>
      <c r="AA31" s="100">
        <f t="shared" si="8"/>
        <v>2912</v>
      </c>
      <c r="AB31" s="100">
        <v>0</v>
      </c>
      <c r="AC31" s="100">
        <v>0</v>
      </c>
      <c r="AD31" s="100">
        <v>2952.69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00">
        <v>0</v>
      </c>
      <c r="AL31" s="100">
        <v>0</v>
      </c>
      <c r="AM31" s="100">
        <v>0</v>
      </c>
      <c r="AN31" s="100">
        <v>0</v>
      </c>
      <c r="AO31" s="100">
        <v>0</v>
      </c>
      <c r="AP31" s="100">
        <v>0</v>
      </c>
      <c r="AQ31" s="100">
        <v>0</v>
      </c>
      <c r="AR31" s="100">
        <v>0</v>
      </c>
      <c r="AS31" s="100">
        <v>40.69</v>
      </c>
      <c r="AT31" s="100">
        <v>0</v>
      </c>
      <c r="AU31" s="100">
        <v>0</v>
      </c>
      <c r="AV31" s="55"/>
    </row>
    <row r="32" spans="1:52" s="26" customFormat="1" x14ac:dyDescent="0.2">
      <c r="A32" s="26">
        <v>21</v>
      </c>
      <c r="B32" s="91">
        <v>49</v>
      </c>
      <c r="C32" s="92" t="s">
        <v>312</v>
      </c>
      <c r="D32" s="92" t="s">
        <v>313</v>
      </c>
      <c r="E32" s="92" t="s">
        <v>65</v>
      </c>
      <c r="F32" s="92" t="s">
        <v>199</v>
      </c>
      <c r="G32" s="93" t="s">
        <v>314</v>
      </c>
      <c r="H32" s="94">
        <v>44439</v>
      </c>
      <c r="I32" s="91" t="s">
        <v>52</v>
      </c>
      <c r="J32" s="96" t="s">
        <v>158</v>
      </c>
      <c r="K32" s="91">
        <v>114</v>
      </c>
      <c r="L32" s="92" t="s">
        <v>315</v>
      </c>
      <c r="M32" s="91" t="s">
        <v>115</v>
      </c>
      <c r="N32" s="97" t="s">
        <v>56</v>
      </c>
      <c r="O32" s="92" t="s">
        <v>57</v>
      </c>
      <c r="P32" s="96" t="s">
        <v>58</v>
      </c>
      <c r="Q32" s="91" t="s">
        <v>163</v>
      </c>
      <c r="R32" s="92">
        <v>202219</v>
      </c>
      <c r="S32" s="92">
        <v>202219</v>
      </c>
      <c r="T32" s="92">
        <v>202219</v>
      </c>
      <c r="U32" s="91" t="s">
        <v>60</v>
      </c>
      <c r="V32" s="97"/>
      <c r="W32" s="98">
        <v>468280</v>
      </c>
      <c r="X32" s="92" t="s">
        <v>62</v>
      </c>
      <c r="Y32" s="99">
        <f t="shared" si="6"/>
        <v>3975.33</v>
      </c>
      <c r="Z32" s="99">
        <f t="shared" si="7"/>
        <v>297.33</v>
      </c>
      <c r="AA32" s="100">
        <f t="shared" si="8"/>
        <v>3678</v>
      </c>
      <c r="AB32" s="100">
        <v>0</v>
      </c>
      <c r="AC32" s="100">
        <v>0</v>
      </c>
      <c r="AD32" s="100">
        <v>3975.33</v>
      </c>
      <c r="AE32" s="100">
        <v>0</v>
      </c>
      <c r="AF32" s="100">
        <v>0</v>
      </c>
      <c r="AG32" s="100">
        <v>0</v>
      </c>
      <c r="AH32" s="100">
        <v>0</v>
      </c>
      <c r="AI32" s="100">
        <v>0</v>
      </c>
      <c r="AJ32" s="100">
        <v>0</v>
      </c>
      <c r="AK32" s="100">
        <v>0</v>
      </c>
      <c r="AL32" s="100">
        <v>0</v>
      </c>
      <c r="AM32" s="100">
        <v>0</v>
      </c>
      <c r="AN32" s="100">
        <v>0</v>
      </c>
      <c r="AO32" s="100">
        <v>0</v>
      </c>
      <c r="AP32" s="100">
        <v>0</v>
      </c>
      <c r="AQ32" s="100">
        <v>0</v>
      </c>
      <c r="AR32" s="100">
        <v>0</v>
      </c>
      <c r="AS32" s="100">
        <v>297.33</v>
      </c>
      <c r="AT32" s="100">
        <v>0</v>
      </c>
      <c r="AU32" s="100">
        <v>0</v>
      </c>
      <c r="AV32" s="55"/>
    </row>
    <row r="33" spans="1:52" s="26" customFormat="1" x14ac:dyDescent="0.2">
      <c r="A33" s="26">
        <v>22</v>
      </c>
      <c r="B33" s="91">
        <v>56</v>
      </c>
      <c r="C33" s="92" t="s">
        <v>357</v>
      </c>
      <c r="D33" s="92" t="s">
        <v>358</v>
      </c>
      <c r="E33" s="92" t="s">
        <v>359</v>
      </c>
      <c r="F33" s="92" t="s">
        <v>171</v>
      </c>
      <c r="G33" s="93" t="s">
        <v>360</v>
      </c>
      <c r="H33" s="94">
        <v>44439</v>
      </c>
      <c r="I33" s="91" t="s">
        <v>52</v>
      </c>
      <c r="J33" s="96" t="s">
        <v>158</v>
      </c>
      <c r="K33" s="91">
        <v>114</v>
      </c>
      <c r="L33" s="92" t="s">
        <v>361</v>
      </c>
      <c r="M33" s="91" t="s">
        <v>115</v>
      </c>
      <c r="N33" s="97" t="s">
        <v>56</v>
      </c>
      <c r="O33" s="92" t="s">
        <v>57</v>
      </c>
      <c r="P33" s="96" t="s">
        <v>58</v>
      </c>
      <c r="Q33" s="91" t="s">
        <v>163</v>
      </c>
      <c r="R33" s="92">
        <v>202219</v>
      </c>
      <c r="S33" s="92">
        <v>202219</v>
      </c>
      <c r="T33" s="92">
        <v>202219</v>
      </c>
      <c r="U33" s="91" t="s">
        <v>60</v>
      </c>
      <c r="V33" s="97"/>
      <c r="W33" s="98">
        <v>870183</v>
      </c>
      <c r="X33" s="92" t="s">
        <v>62</v>
      </c>
      <c r="Y33" s="99">
        <f t="shared" si="6"/>
        <v>3295.2</v>
      </c>
      <c r="Z33" s="99">
        <f t="shared" si="7"/>
        <v>98.23</v>
      </c>
      <c r="AA33" s="100">
        <f t="shared" si="8"/>
        <v>3196.97</v>
      </c>
      <c r="AB33" s="100">
        <v>0</v>
      </c>
      <c r="AC33" s="100">
        <v>0</v>
      </c>
      <c r="AD33" s="100">
        <v>3295.2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100">
        <v>0</v>
      </c>
      <c r="AM33" s="100">
        <v>0</v>
      </c>
      <c r="AN33" s="100">
        <v>0</v>
      </c>
      <c r="AO33" s="100">
        <v>0</v>
      </c>
      <c r="AP33" s="100">
        <v>0</v>
      </c>
      <c r="AQ33" s="100">
        <v>0</v>
      </c>
      <c r="AR33" s="100">
        <v>0</v>
      </c>
      <c r="AS33" s="100">
        <v>98.23</v>
      </c>
      <c r="AT33" s="100">
        <v>0</v>
      </c>
      <c r="AU33" s="100">
        <v>0</v>
      </c>
      <c r="AV33" s="55"/>
    </row>
    <row r="34" spans="1:52" s="26" customFormat="1" x14ac:dyDescent="0.2">
      <c r="A34" s="26">
        <v>23</v>
      </c>
      <c r="B34" s="91">
        <v>60</v>
      </c>
      <c r="C34" s="92" t="s">
        <v>379</v>
      </c>
      <c r="D34" s="92" t="s">
        <v>380</v>
      </c>
      <c r="E34" s="92" t="s">
        <v>65</v>
      </c>
      <c r="F34" s="92" t="s">
        <v>381</v>
      </c>
      <c r="G34" s="93" t="s">
        <v>382</v>
      </c>
      <c r="H34" s="94">
        <v>44439</v>
      </c>
      <c r="I34" s="91" t="s">
        <v>52</v>
      </c>
      <c r="J34" s="96" t="s">
        <v>158</v>
      </c>
      <c r="K34" s="91">
        <v>114</v>
      </c>
      <c r="L34" s="92" t="s">
        <v>383</v>
      </c>
      <c r="M34" s="91" t="s">
        <v>115</v>
      </c>
      <c r="N34" s="97" t="s">
        <v>56</v>
      </c>
      <c r="O34" s="92" t="s">
        <v>57</v>
      </c>
      <c r="P34" s="96" t="s">
        <v>58</v>
      </c>
      <c r="Q34" s="91" t="s">
        <v>163</v>
      </c>
      <c r="R34" s="92">
        <v>202219</v>
      </c>
      <c r="S34" s="92">
        <v>202219</v>
      </c>
      <c r="T34" s="92">
        <v>202219</v>
      </c>
      <c r="U34" s="91" t="s">
        <v>60</v>
      </c>
      <c r="V34" s="97"/>
      <c r="W34" s="98">
        <v>864617</v>
      </c>
      <c r="X34" s="92" t="s">
        <v>62</v>
      </c>
      <c r="Y34" s="99">
        <f t="shared" si="6"/>
        <v>5565.35</v>
      </c>
      <c r="Z34" s="99">
        <f t="shared" si="7"/>
        <v>513.34</v>
      </c>
      <c r="AA34" s="100">
        <f t="shared" si="8"/>
        <v>5052.01</v>
      </c>
      <c r="AB34" s="100">
        <v>0</v>
      </c>
      <c r="AC34" s="100">
        <v>0</v>
      </c>
      <c r="AD34" s="100">
        <v>5565.35</v>
      </c>
      <c r="AE34" s="100">
        <v>0</v>
      </c>
      <c r="AF34" s="100">
        <v>0</v>
      </c>
      <c r="AG34" s="100">
        <v>0</v>
      </c>
      <c r="AH34" s="100">
        <v>0</v>
      </c>
      <c r="AI34" s="100">
        <v>0</v>
      </c>
      <c r="AJ34" s="100">
        <v>0</v>
      </c>
      <c r="AK34" s="100">
        <v>0</v>
      </c>
      <c r="AL34" s="100">
        <v>0</v>
      </c>
      <c r="AM34" s="100">
        <v>0</v>
      </c>
      <c r="AN34" s="100">
        <v>0</v>
      </c>
      <c r="AO34" s="100">
        <v>0</v>
      </c>
      <c r="AP34" s="100">
        <v>0</v>
      </c>
      <c r="AQ34" s="100">
        <v>0</v>
      </c>
      <c r="AR34" s="100">
        <v>0</v>
      </c>
      <c r="AS34" s="100">
        <v>513.34</v>
      </c>
      <c r="AT34" s="100">
        <v>0</v>
      </c>
      <c r="AU34" s="100">
        <v>0</v>
      </c>
      <c r="AV34" s="55"/>
      <c r="AX34" s="58"/>
      <c r="AZ34" s="58"/>
    </row>
    <row r="35" spans="1:52" s="26" customFormat="1" x14ac:dyDescent="0.2">
      <c r="A35" s="26">
        <v>24</v>
      </c>
      <c r="B35" s="91">
        <v>77</v>
      </c>
      <c r="C35" s="92" t="s">
        <v>466</v>
      </c>
      <c r="D35" s="92" t="s">
        <v>467</v>
      </c>
      <c r="E35" s="92" t="s">
        <v>132</v>
      </c>
      <c r="F35" s="92" t="s">
        <v>468</v>
      </c>
      <c r="G35" s="93" t="s">
        <v>469</v>
      </c>
      <c r="H35" s="94">
        <v>44757</v>
      </c>
      <c r="I35" s="96" t="s">
        <v>52</v>
      </c>
      <c r="J35" s="96" t="s">
        <v>158</v>
      </c>
      <c r="K35" s="91">
        <v>114</v>
      </c>
      <c r="L35" s="92" t="s">
        <v>470</v>
      </c>
      <c r="M35" s="91" t="s">
        <v>160</v>
      </c>
      <c r="N35" s="97" t="s">
        <v>56</v>
      </c>
      <c r="O35" s="92" t="s">
        <v>57</v>
      </c>
      <c r="P35" s="96" t="s">
        <v>58</v>
      </c>
      <c r="Q35" s="91" t="s">
        <v>163</v>
      </c>
      <c r="R35" s="92">
        <v>202219</v>
      </c>
      <c r="S35" s="92">
        <v>202219</v>
      </c>
      <c r="T35" s="92">
        <v>202219</v>
      </c>
      <c r="U35" s="91" t="s">
        <v>60</v>
      </c>
      <c r="V35" s="135"/>
      <c r="W35" s="135">
        <v>796366</v>
      </c>
      <c r="X35" s="135" t="s">
        <v>62</v>
      </c>
      <c r="Y35" s="99">
        <f t="shared" si="6"/>
        <v>5564.12</v>
      </c>
      <c r="Z35" s="99">
        <f t="shared" si="7"/>
        <v>513.12</v>
      </c>
      <c r="AA35" s="100">
        <f t="shared" si="8"/>
        <v>5051</v>
      </c>
      <c r="AB35" s="100">
        <v>0</v>
      </c>
      <c r="AC35" s="100">
        <v>0</v>
      </c>
      <c r="AD35" s="100">
        <v>5564.12</v>
      </c>
      <c r="AE35" s="100">
        <v>0</v>
      </c>
      <c r="AF35" s="100">
        <v>0</v>
      </c>
      <c r="AG35" s="100">
        <v>0</v>
      </c>
      <c r="AH35" s="100">
        <v>0</v>
      </c>
      <c r="AI35" s="100">
        <v>0</v>
      </c>
      <c r="AJ35" s="100">
        <v>0</v>
      </c>
      <c r="AK35" s="100">
        <v>0</v>
      </c>
      <c r="AL35" s="100">
        <v>0</v>
      </c>
      <c r="AM35" s="100">
        <v>0</v>
      </c>
      <c r="AN35" s="100">
        <v>0</v>
      </c>
      <c r="AO35" s="100">
        <v>0</v>
      </c>
      <c r="AP35" s="100">
        <v>0</v>
      </c>
      <c r="AQ35" s="100">
        <v>0</v>
      </c>
      <c r="AR35" s="100">
        <v>0</v>
      </c>
      <c r="AS35" s="100">
        <v>513.12</v>
      </c>
      <c r="AT35" s="100">
        <v>0</v>
      </c>
      <c r="AU35" s="100">
        <v>0</v>
      </c>
      <c r="AV35" s="55"/>
      <c r="AX35" s="58"/>
      <c r="AZ35" s="58"/>
    </row>
    <row r="36" spans="1:52" s="26" customFormat="1" x14ac:dyDescent="0.2">
      <c r="A36" s="26">
        <v>25</v>
      </c>
      <c r="B36" s="91">
        <v>41</v>
      </c>
      <c r="C36" s="92" t="s">
        <v>270</v>
      </c>
      <c r="D36" s="92" t="s">
        <v>271</v>
      </c>
      <c r="E36" s="92" t="s">
        <v>50</v>
      </c>
      <c r="F36" s="92" t="s">
        <v>74</v>
      </c>
      <c r="G36" s="93" t="s">
        <v>272</v>
      </c>
      <c r="H36" s="94">
        <v>44439</v>
      </c>
      <c r="I36" s="91" t="s">
        <v>52</v>
      </c>
      <c r="J36" s="96" t="s">
        <v>158</v>
      </c>
      <c r="K36" s="91">
        <v>114</v>
      </c>
      <c r="L36" s="92" t="s">
        <v>114</v>
      </c>
      <c r="M36" s="91" t="s">
        <v>115</v>
      </c>
      <c r="N36" s="97" t="s">
        <v>69</v>
      </c>
      <c r="O36" s="92" t="s">
        <v>70</v>
      </c>
      <c r="P36" s="96" t="s">
        <v>58</v>
      </c>
      <c r="Q36" s="91" t="s">
        <v>163</v>
      </c>
      <c r="R36" s="92">
        <v>202219</v>
      </c>
      <c r="S36" s="92">
        <v>202219</v>
      </c>
      <c r="T36" s="92">
        <v>202219</v>
      </c>
      <c r="U36" s="91" t="s">
        <v>60</v>
      </c>
      <c r="V36" s="97"/>
      <c r="W36" s="98">
        <v>226885</v>
      </c>
      <c r="X36" s="92" t="s">
        <v>62</v>
      </c>
      <c r="Y36" s="99">
        <f>SUM(AB36:AL36)</f>
        <v>5343.95</v>
      </c>
      <c r="Z36" s="99">
        <f>SUM(AR36:AU36)</f>
        <v>476.95</v>
      </c>
      <c r="AA36" s="100">
        <f>SUM(Y36-Z36)</f>
        <v>4867</v>
      </c>
      <c r="AB36" s="100">
        <v>0</v>
      </c>
      <c r="AC36" s="100">
        <v>0</v>
      </c>
      <c r="AD36" s="100">
        <v>5343.95</v>
      </c>
      <c r="AE36" s="100">
        <v>0</v>
      </c>
      <c r="AF36" s="100">
        <v>0</v>
      </c>
      <c r="AG36" s="100">
        <v>0</v>
      </c>
      <c r="AH36" s="100">
        <v>0</v>
      </c>
      <c r="AI36" s="100">
        <v>0</v>
      </c>
      <c r="AJ36" s="100">
        <v>0</v>
      </c>
      <c r="AK36" s="100">
        <v>0</v>
      </c>
      <c r="AL36" s="100">
        <v>0</v>
      </c>
      <c r="AM36" s="100">
        <v>0</v>
      </c>
      <c r="AN36" s="100">
        <v>0</v>
      </c>
      <c r="AO36" s="100">
        <v>0</v>
      </c>
      <c r="AP36" s="100">
        <v>0</v>
      </c>
      <c r="AQ36" s="100">
        <v>0</v>
      </c>
      <c r="AR36" s="100">
        <v>0</v>
      </c>
      <c r="AS36" s="100">
        <v>476.95</v>
      </c>
      <c r="AT36" s="100">
        <v>0</v>
      </c>
      <c r="AU36" s="100">
        <v>0</v>
      </c>
      <c r="AV36" s="55"/>
      <c r="AX36" s="58"/>
      <c r="AZ36" s="58"/>
    </row>
    <row r="37" spans="1:52" s="26" customFormat="1" x14ac:dyDescent="0.2">
      <c r="A37" s="26">
        <v>26</v>
      </c>
      <c r="B37" s="91">
        <v>47</v>
      </c>
      <c r="C37" s="92" t="s">
        <v>300</v>
      </c>
      <c r="D37" s="92" t="s">
        <v>301</v>
      </c>
      <c r="E37" s="92" t="s">
        <v>302</v>
      </c>
      <c r="F37" s="92" t="s">
        <v>171</v>
      </c>
      <c r="G37" s="93" t="s">
        <v>303</v>
      </c>
      <c r="H37" s="94">
        <v>44452</v>
      </c>
      <c r="I37" s="96" t="s">
        <v>52</v>
      </c>
      <c r="J37" s="96" t="s">
        <v>158</v>
      </c>
      <c r="K37" s="91">
        <v>114</v>
      </c>
      <c r="L37" s="92" t="s">
        <v>304</v>
      </c>
      <c r="M37" s="91" t="s">
        <v>115</v>
      </c>
      <c r="N37" s="97" t="s">
        <v>305</v>
      </c>
      <c r="O37" s="92" t="s">
        <v>306</v>
      </c>
      <c r="P37" s="96" t="s">
        <v>58</v>
      </c>
      <c r="Q37" s="91" t="s">
        <v>163</v>
      </c>
      <c r="R37" s="92">
        <v>202219</v>
      </c>
      <c r="S37" s="92">
        <v>202219</v>
      </c>
      <c r="T37" s="92">
        <v>202219</v>
      </c>
      <c r="U37" s="91" t="s">
        <v>60</v>
      </c>
      <c r="V37" s="97"/>
      <c r="W37" s="98">
        <v>443446</v>
      </c>
      <c r="X37" s="92" t="s">
        <v>62</v>
      </c>
      <c r="Y37" s="99">
        <f t="shared" ref="Y37:Y44" si="9">SUM(AB37:AL37)</f>
        <v>8185.27</v>
      </c>
      <c r="Z37" s="99">
        <f t="shared" ref="Z37:Z44" si="10">SUM(AR37:AU37)</f>
        <v>1037.27</v>
      </c>
      <c r="AA37" s="100">
        <f t="shared" ref="AA37:AA44" si="11">SUM(Y37-Z37)</f>
        <v>7148</v>
      </c>
      <c r="AB37" s="100">
        <v>0</v>
      </c>
      <c r="AC37" s="100">
        <v>0</v>
      </c>
      <c r="AD37" s="100">
        <v>8185.27</v>
      </c>
      <c r="AE37" s="100">
        <v>0</v>
      </c>
      <c r="AF37" s="100">
        <v>0</v>
      </c>
      <c r="AG37" s="100">
        <v>0</v>
      </c>
      <c r="AH37" s="100">
        <v>0</v>
      </c>
      <c r="AI37" s="100">
        <v>0</v>
      </c>
      <c r="AJ37" s="100">
        <v>0</v>
      </c>
      <c r="AK37" s="100">
        <v>0</v>
      </c>
      <c r="AL37" s="100">
        <v>0</v>
      </c>
      <c r="AM37" s="100">
        <v>0</v>
      </c>
      <c r="AN37" s="100">
        <v>0</v>
      </c>
      <c r="AO37" s="100">
        <v>0</v>
      </c>
      <c r="AP37" s="100">
        <v>0</v>
      </c>
      <c r="AQ37" s="100">
        <v>0</v>
      </c>
      <c r="AR37" s="100">
        <v>0</v>
      </c>
      <c r="AS37" s="100">
        <v>1037.27</v>
      </c>
      <c r="AT37" s="100">
        <v>0</v>
      </c>
      <c r="AU37" s="100">
        <v>0</v>
      </c>
      <c r="AV37" s="55"/>
      <c r="AX37" s="58"/>
      <c r="AZ37" s="58"/>
    </row>
    <row r="38" spans="1:52" s="26" customFormat="1" x14ac:dyDescent="0.2">
      <c r="A38" s="26">
        <v>27</v>
      </c>
      <c r="B38" s="91">
        <v>48</v>
      </c>
      <c r="C38" s="92" t="s">
        <v>307</v>
      </c>
      <c r="D38" s="92" t="s">
        <v>308</v>
      </c>
      <c r="E38" s="92" t="s">
        <v>125</v>
      </c>
      <c r="F38" s="92" t="s">
        <v>309</v>
      </c>
      <c r="G38" s="93" t="s">
        <v>310</v>
      </c>
      <c r="H38" s="94">
        <v>44439</v>
      </c>
      <c r="I38" s="96" t="s">
        <v>52</v>
      </c>
      <c r="J38" s="96" t="s">
        <v>158</v>
      </c>
      <c r="K38" s="91">
        <v>114</v>
      </c>
      <c r="L38" s="92" t="s">
        <v>311</v>
      </c>
      <c r="M38" s="91" t="s">
        <v>115</v>
      </c>
      <c r="N38" s="97" t="s">
        <v>305</v>
      </c>
      <c r="O38" s="92" t="s">
        <v>306</v>
      </c>
      <c r="P38" s="96" t="s">
        <v>58</v>
      </c>
      <c r="Q38" s="91" t="s">
        <v>163</v>
      </c>
      <c r="R38" s="92">
        <v>202219</v>
      </c>
      <c r="S38" s="92">
        <v>202219</v>
      </c>
      <c r="T38" s="92">
        <v>202219</v>
      </c>
      <c r="U38" s="91" t="s">
        <v>60</v>
      </c>
      <c r="V38" s="97"/>
      <c r="W38" s="98">
        <v>864528</v>
      </c>
      <c r="X38" s="92" t="s">
        <v>62</v>
      </c>
      <c r="Y38" s="99">
        <f t="shared" si="9"/>
        <v>4224.43</v>
      </c>
      <c r="Z38" s="99">
        <f t="shared" si="10"/>
        <v>324.43</v>
      </c>
      <c r="AA38" s="100">
        <f t="shared" si="11"/>
        <v>3900.0000000000005</v>
      </c>
      <c r="AB38" s="100">
        <v>0</v>
      </c>
      <c r="AC38" s="100">
        <v>0</v>
      </c>
      <c r="AD38" s="100">
        <v>4224.43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324.43</v>
      </c>
      <c r="AT38" s="100">
        <v>0</v>
      </c>
      <c r="AU38" s="100">
        <v>0</v>
      </c>
      <c r="AV38" s="55"/>
      <c r="AX38" s="58"/>
      <c r="AZ38" s="58"/>
    </row>
    <row r="39" spans="1:52" s="26" customFormat="1" x14ac:dyDescent="0.2">
      <c r="A39" s="26">
        <v>28</v>
      </c>
      <c r="B39" s="91">
        <v>66</v>
      </c>
      <c r="C39" s="92" t="s">
        <v>417</v>
      </c>
      <c r="D39" s="92" t="s">
        <v>418</v>
      </c>
      <c r="E39" s="92" t="s">
        <v>419</v>
      </c>
      <c r="F39" s="92" t="s">
        <v>420</v>
      </c>
      <c r="G39" s="93" t="s">
        <v>421</v>
      </c>
      <c r="H39" s="134">
        <v>44642</v>
      </c>
      <c r="I39" s="96" t="s">
        <v>52</v>
      </c>
      <c r="J39" s="96" t="s">
        <v>158</v>
      </c>
      <c r="K39" s="91">
        <v>114</v>
      </c>
      <c r="L39" s="92" t="s">
        <v>422</v>
      </c>
      <c r="M39" s="91" t="s">
        <v>115</v>
      </c>
      <c r="N39" s="97" t="s">
        <v>305</v>
      </c>
      <c r="O39" s="92" t="s">
        <v>306</v>
      </c>
      <c r="P39" s="96" t="s">
        <v>58</v>
      </c>
      <c r="Q39" s="91" t="s">
        <v>163</v>
      </c>
      <c r="R39" s="92">
        <v>202219</v>
      </c>
      <c r="S39" s="92">
        <v>202219</v>
      </c>
      <c r="T39" s="92">
        <v>202219</v>
      </c>
      <c r="U39" s="91" t="s">
        <v>60</v>
      </c>
      <c r="V39" s="97"/>
      <c r="W39" s="98">
        <v>963452</v>
      </c>
      <c r="X39" s="92" t="s">
        <v>62</v>
      </c>
      <c r="Y39" s="99">
        <f t="shared" si="9"/>
        <v>7361.27</v>
      </c>
      <c r="Z39" s="99">
        <f t="shared" si="10"/>
        <v>861.27</v>
      </c>
      <c r="AA39" s="100">
        <f t="shared" si="11"/>
        <v>6500</v>
      </c>
      <c r="AB39" s="100">
        <v>0</v>
      </c>
      <c r="AC39" s="100">
        <v>0</v>
      </c>
      <c r="AD39" s="100">
        <v>7361.27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861.27</v>
      </c>
      <c r="AT39" s="100">
        <v>0</v>
      </c>
      <c r="AU39" s="100">
        <v>0</v>
      </c>
      <c r="AV39" s="55"/>
    </row>
    <row r="40" spans="1:52" s="26" customFormat="1" x14ac:dyDescent="0.2">
      <c r="A40" s="26">
        <v>29</v>
      </c>
      <c r="B40" s="91">
        <v>71</v>
      </c>
      <c r="C40" s="92" t="s">
        <v>436</v>
      </c>
      <c r="D40" s="92" t="s">
        <v>437</v>
      </c>
      <c r="E40" s="92" t="s">
        <v>438</v>
      </c>
      <c r="F40" s="92" t="s">
        <v>439</v>
      </c>
      <c r="G40" s="93" t="s">
        <v>440</v>
      </c>
      <c r="H40" s="94">
        <v>44669</v>
      </c>
      <c r="I40" s="96" t="s">
        <v>52</v>
      </c>
      <c r="J40" s="96" t="s">
        <v>158</v>
      </c>
      <c r="K40" s="91">
        <v>114</v>
      </c>
      <c r="L40" s="92" t="s">
        <v>441</v>
      </c>
      <c r="M40" s="91" t="s">
        <v>115</v>
      </c>
      <c r="N40" s="97" t="s">
        <v>305</v>
      </c>
      <c r="O40" s="92" t="s">
        <v>306</v>
      </c>
      <c r="P40" s="96" t="s">
        <v>58</v>
      </c>
      <c r="Q40" s="91" t="s">
        <v>163</v>
      </c>
      <c r="R40" s="92">
        <v>202219</v>
      </c>
      <c r="S40" s="92">
        <v>202219</v>
      </c>
      <c r="T40" s="92">
        <v>202219</v>
      </c>
      <c r="U40" s="91" t="s">
        <v>60</v>
      </c>
      <c r="V40" s="135"/>
      <c r="W40" s="135">
        <v>117494</v>
      </c>
      <c r="X40" s="135" t="s">
        <v>62</v>
      </c>
      <c r="Y40" s="99">
        <f t="shared" si="9"/>
        <v>4543.1000000000004</v>
      </c>
      <c r="Z40" s="99">
        <f t="shared" si="10"/>
        <v>359.1</v>
      </c>
      <c r="AA40" s="100">
        <f t="shared" si="11"/>
        <v>4184</v>
      </c>
      <c r="AB40" s="100">
        <v>0</v>
      </c>
      <c r="AC40" s="100">
        <v>0</v>
      </c>
      <c r="AD40" s="136">
        <v>4543.1000000000004</v>
      </c>
      <c r="AE40" s="100">
        <v>0</v>
      </c>
      <c r="AF40" s="100">
        <v>0</v>
      </c>
      <c r="AG40" s="100">
        <v>0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0</v>
      </c>
      <c r="AS40" s="100">
        <v>359.1</v>
      </c>
      <c r="AT40" s="100">
        <v>0</v>
      </c>
      <c r="AU40" s="100">
        <v>0</v>
      </c>
      <c r="AV40" s="55"/>
      <c r="AX40" s="58"/>
      <c r="AZ40" s="58"/>
    </row>
    <row r="41" spans="1:52" s="26" customFormat="1" x14ac:dyDescent="0.2">
      <c r="A41" s="26">
        <v>30</v>
      </c>
      <c r="B41" s="91">
        <v>73</v>
      </c>
      <c r="C41" s="92" t="s">
        <v>446</v>
      </c>
      <c r="D41" s="92" t="s">
        <v>447</v>
      </c>
      <c r="E41" s="92" t="s">
        <v>74</v>
      </c>
      <c r="F41" s="92" t="s">
        <v>171</v>
      </c>
      <c r="G41" s="93" t="s">
        <v>448</v>
      </c>
      <c r="H41" s="94">
        <v>44690</v>
      </c>
      <c r="I41" s="96" t="s">
        <v>52</v>
      </c>
      <c r="J41" s="96" t="s">
        <v>158</v>
      </c>
      <c r="K41" s="91">
        <v>113</v>
      </c>
      <c r="L41" s="92" t="s">
        <v>449</v>
      </c>
      <c r="M41" s="91" t="s">
        <v>55</v>
      </c>
      <c r="N41" s="97" t="s">
        <v>305</v>
      </c>
      <c r="O41" s="92" t="s">
        <v>306</v>
      </c>
      <c r="P41" s="96" t="s">
        <v>58</v>
      </c>
      <c r="Q41" s="91" t="s">
        <v>163</v>
      </c>
      <c r="R41" s="92">
        <v>202219</v>
      </c>
      <c r="S41" s="92">
        <v>202219</v>
      </c>
      <c r="T41" s="92">
        <v>202219</v>
      </c>
      <c r="U41" s="91" t="s">
        <v>60</v>
      </c>
      <c r="V41" s="135"/>
      <c r="W41" s="135">
        <v>220500</v>
      </c>
      <c r="X41" s="135" t="s">
        <v>62</v>
      </c>
      <c r="Y41" s="99">
        <f t="shared" si="9"/>
        <v>14711.37</v>
      </c>
      <c r="Z41" s="99">
        <f t="shared" si="10"/>
        <v>2461.37</v>
      </c>
      <c r="AA41" s="100">
        <f t="shared" si="11"/>
        <v>12250</v>
      </c>
      <c r="AB41" s="100">
        <v>0</v>
      </c>
      <c r="AC41" s="100">
        <v>0</v>
      </c>
      <c r="AD41" s="136">
        <v>14711.37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2461.37</v>
      </c>
      <c r="AT41" s="100">
        <v>0</v>
      </c>
      <c r="AU41" s="100">
        <v>0</v>
      </c>
      <c r="AV41" s="55"/>
      <c r="AX41" s="58"/>
      <c r="AZ41" s="58"/>
    </row>
    <row r="42" spans="1:52" s="26" customFormat="1" x14ac:dyDescent="0.2">
      <c r="A42" s="26">
        <v>31</v>
      </c>
      <c r="B42" s="91">
        <v>74</v>
      </c>
      <c r="C42" s="92" t="s">
        <v>450</v>
      </c>
      <c r="D42" s="92" t="s">
        <v>451</v>
      </c>
      <c r="E42" s="92" t="s">
        <v>452</v>
      </c>
      <c r="F42" s="92" t="s">
        <v>74</v>
      </c>
      <c r="G42" s="93" t="s">
        <v>453</v>
      </c>
      <c r="H42" s="94">
        <v>44690</v>
      </c>
      <c r="I42" s="96" t="s">
        <v>52</v>
      </c>
      <c r="J42" s="96" t="s">
        <v>158</v>
      </c>
      <c r="K42" s="91">
        <v>114</v>
      </c>
      <c r="L42" s="92" t="s">
        <v>454</v>
      </c>
      <c r="M42" s="91" t="s">
        <v>115</v>
      </c>
      <c r="N42" s="97" t="s">
        <v>305</v>
      </c>
      <c r="O42" s="92" t="s">
        <v>306</v>
      </c>
      <c r="P42" s="96" t="s">
        <v>58</v>
      </c>
      <c r="Q42" s="91" t="s">
        <v>163</v>
      </c>
      <c r="R42" s="92">
        <v>202219</v>
      </c>
      <c r="S42" s="92">
        <v>202219</v>
      </c>
      <c r="T42" s="92">
        <v>202219</v>
      </c>
      <c r="U42" s="91" t="s">
        <v>60</v>
      </c>
      <c r="V42" s="135"/>
      <c r="W42" s="135">
        <v>215760</v>
      </c>
      <c r="X42" s="135" t="s">
        <v>62</v>
      </c>
      <c r="Y42" s="99">
        <f t="shared" si="9"/>
        <v>8185.27</v>
      </c>
      <c r="Z42" s="99">
        <f t="shared" si="10"/>
        <v>1037.27</v>
      </c>
      <c r="AA42" s="100">
        <f t="shared" si="11"/>
        <v>7148</v>
      </c>
      <c r="AB42" s="100">
        <v>0</v>
      </c>
      <c r="AC42" s="100">
        <v>0</v>
      </c>
      <c r="AD42" s="100">
        <v>8185.27</v>
      </c>
      <c r="AE42" s="100">
        <v>0</v>
      </c>
      <c r="AF42" s="100">
        <v>0</v>
      </c>
      <c r="AG42" s="100">
        <v>0</v>
      </c>
      <c r="AH42" s="100">
        <v>0</v>
      </c>
      <c r="AI42" s="100">
        <v>0</v>
      </c>
      <c r="AJ42" s="100">
        <v>0</v>
      </c>
      <c r="AK42" s="100">
        <v>0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v>0</v>
      </c>
      <c r="AR42" s="100">
        <v>0</v>
      </c>
      <c r="AS42" s="100">
        <v>1037.27</v>
      </c>
      <c r="AT42" s="100">
        <v>0</v>
      </c>
      <c r="AU42" s="100">
        <v>0</v>
      </c>
      <c r="AV42" s="55"/>
      <c r="AX42" s="58"/>
      <c r="AZ42" s="58"/>
    </row>
    <row r="43" spans="1:52" s="26" customFormat="1" x14ac:dyDescent="0.2">
      <c r="A43" s="26">
        <v>32</v>
      </c>
      <c r="B43" s="91">
        <v>75</v>
      </c>
      <c r="C43" s="92" t="s">
        <v>455</v>
      </c>
      <c r="D43" s="92" t="s">
        <v>456</v>
      </c>
      <c r="E43" s="92" t="s">
        <v>457</v>
      </c>
      <c r="F43" s="92" t="s">
        <v>74</v>
      </c>
      <c r="G43" s="93" t="s">
        <v>458</v>
      </c>
      <c r="H43" s="94">
        <v>44690</v>
      </c>
      <c r="I43" s="96" t="s">
        <v>52</v>
      </c>
      <c r="J43" s="96" t="s">
        <v>158</v>
      </c>
      <c r="K43" s="91">
        <v>114</v>
      </c>
      <c r="L43" s="92" t="s">
        <v>454</v>
      </c>
      <c r="M43" s="91" t="s">
        <v>115</v>
      </c>
      <c r="N43" s="97" t="s">
        <v>305</v>
      </c>
      <c r="O43" s="92" t="s">
        <v>306</v>
      </c>
      <c r="P43" s="96" t="s">
        <v>58</v>
      </c>
      <c r="Q43" s="91" t="s">
        <v>163</v>
      </c>
      <c r="R43" s="92">
        <v>202219</v>
      </c>
      <c r="S43" s="92">
        <v>202219</v>
      </c>
      <c r="T43" s="92">
        <v>202219</v>
      </c>
      <c r="U43" s="91" t="s">
        <v>60</v>
      </c>
      <c r="V43" s="135"/>
      <c r="W43" s="135">
        <v>976700</v>
      </c>
      <c r="X43" s="135" t="s">
        <v>62</v>
      </c>
      <c r="Y43" s="99">
        <f t="shared" si="9"/>
        <v>8185.27</v>
      </c>
      <c r="Z43" s="99">
        <f t="shared" si="10"/>
        <v>1037.27</v>
      </c>
      <c r="AA43" s="100">
        <f t="shared" si="11"/>
        <v>7148</v>
      </c>
      <c r="AB43" s="100">
        <v>0</v>
      </c>
      <c r="AC43" s="100">
        <v>0</v>
      </c>
      <c r="AD43" s="100">
        <v>8185.27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0</v>
      </c>
      <c r="AS43" s="100">
        <v>1037.27</v>
      </c>
      <c r="AT43" s="100">
        <v>0</v>
      </c>
      <c r="AU43" s="100">
        <v>0</v>
      </c>
      <c r="AV43" s="55"/>
      <c r="AX43" s="58"/>
      <c r="AZ43" s="58"/>
    </row>
    <row r="44" spans="1:52" s="26" customFormat="1" x14ac:dyDescent="0.2">
      <c r="A44" s="26">
        <v>33</v>
      </c>
      <c r="B44" s="91"/>
      <c r="C44" s="92"/>
      <c r="D44" s="92"/>
      <c r="E44" s="92" t="s">
        <v>171</v>
      </c>
      <c r="F44" s="92" t="s">
        <v>484</v>
      </c>
      <c r="G44" s="93" t="s">
        <v>485</v>
      </c>
      <c r="H44" s="94"/>
      <c r="I44" s="96"/>
      <c r="J44" s="96"/>
      <c r="K44" s="91"/>
      <c r="L44" s="92"/>
      <c r="M44" s="91"/>
      <c r="N44" s="97" t="s">
        <v>305</v>
      </c>
      <c r="O44" s="92" t="s">
        <v>306</v>
      </c>
      <c r="P44" s="96"/>
      <c r="Q44" s="91"/>
      <c r="R44" s="92"/>
      <c r="S44" s="92"/>
      <c r="T44" s="92"/>
      <c r="U44" s="91"/>
      <c r="V44" s="135"/>
      <c r="W44" s="135"/>
      <c r="X44" s="135"/>
      <c r="Y44" s="99">
        <f t="shared" si="9"/>
        <v>9904.5</v>
      </c>
      <c r="Z44" s="99">
        <f t="shared" si="10"/>
        <v>1404.5</v>
      </c>
      <c r="AA44" s="100">
        <f t="shared" si="11"/>
        <v>8500</v>
      </c>
      <c r="AB44" s="100"/>
      <c r="AC44" s="100"/>
      <c r="AD44" s="100">
        <v>9904.5</v>
      </c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>
        <v>1404.5</v>
      </c>
      <c r="AT44" s="100"/>
      <c r="AU44" s="100"/>
      <c r="AV44" s="55"/>
      <c r="AX44" s="58"/>
      <c r="AZ44" s="58"/>
    </row>
    <row r="45" spans="1:52" s="26" customFormat="1" x14ac:dyDescent="0.2">
      <c r="A45" s="26">
        <v>34</v>
      </c>
      <c r="B45" s="91">
        <v>44</v>
      </c>
      <c r="C45" s="92" t="s">
        <v>284</v>
      </c>
      <c r="D45" s="92" t="s">
        <v>285</v>
      </c>
      <c r="E45" s="92" t="s">
        <v>74</v>
      </c>
      <c r="F45" s="92" t="s">
        <v>286</v>
      </c>
      <c r="G45" s="93" t="s">
        <v>287</v>
      </c>
      <c r="H45" s="94">
        <v>44439</v>
      </c>
      <c r="I45" s="91" t="s">
        <v>52</v>
      </c>
      <c r="J45" s="96" t="s">
        <v>158</v>
      </c>
      <c r="K45" s="91">
        <v>113</v>
      </c>
      <c r="L45" s="92" t="s">
        <v>288</v>
      </c>
      <c r="M45" s="91" t="s">
        <v>160</v>
      </c>
      <c r="N45" s="97" t="s">
        <v>289</v>
      </c>
      <c r="O45" s="92" t="s">
        <v>290</v>
      </c>
      <c r="P45" s="96" t="s">
        <v>58</v>
      </c>
      <c r="Q45" s="91" t="s">
        <v>163</v>
      </c>
      <c r="R45" s="92">
        <v>202219</v>
      </c>
      <c r="S45" s="92">
        <v>202219</v>
      </c>
      <c r="T45" s="92">
        <v>202219</v>
      </c>
      <c r="U45" s="91" t="s">
        <v>60</v>
      </c>
      <c r="V45" s="97"/>
      <c r="W45" s="98">
        <v>920387</v>
      </c>
      <c r="X45" s="92" t="s">
        <v>62</v>
      </c>
      <c r="Y45" s="99">
        <f>SUM(AB45:AL45)</f>
        <v>11925.1</v>
      </c>
      <c r="Z45" s="99">
        <f>SUM(AR45:AU45)</f>
        <v>1836.1</v>
      </c>
      <c r="AA45" s="100">
        <f>SUM(Y45-Z45)</f>
        <v>10089</v>
      </c>
      <c r="AB45" s="100">
        <v>0</v>
      </c>
      <c r="AC45" s="100"/>
      <c r="AD45" s="100">
        <v>11925.1</v>
      </c>
      <c r="AE45" s="100">
        <v>0</v>
      </c>
      <c r="AF45" s="100">
        <v>0</v>
      </c>
      <c r="AG45" s="100">
        <v>0</v>
      </c>
      <c r="AH45" s="100">
        <v>0</v>
      </c>
      <c r="AI45" s="100">
        <v>0</v>
      </c>
      <c r="AJ45" s="100">
        <v>0</v>
      </c>
      <c r="AK45" s="100">
        <v>0</v>
      </c>
      <c r="AL45" s="100">
        <v>0</v>
      </c>
      <c r="AM45" s="100">
        <v>0</v>
      </c>
      <c r="AN45" s="100">
        <v>0</v>
      </c>
      <c r="AO45" s="100">
        <v>0</v>
      </c>
      <c r="AP45" s="100">
        <v>0</v>
      </c>
      <c r="AQ45" s="100">
        <v>0</v>
      </c>
      <c r="AR45" s="100">
        <v>0</v>
      </c>
      <c r="AS45" s="100">
        <v>1836.1</v>
      </c>
      <c r="AT45" s="100">
        <v>0</v>
      </c>
      <c r="AU45" s="100">
        <v>0</v>
      </c>
      <c r="AV45" s="55"/>
      <c r="AX45" s="58"/>
      <c r="AZ45" s="58"/>
    </row>
    <row r="46" spans="1:52" s="26" customFormat="1" x14ac:dyDescent="0.2">
      <c r="A46" s="26">
        <v>35</v>
      </c>
      <c r="B46" s="91">
        <v>45</v>
      </c>
      <c r="C46" s="92" t="s">
        <v>291</v>
      </c>
      <c r="D46" s="92" t="s">
        <v>292</v>
      </c>
      <c r="E46" s="92" t="s">
        <v>293</v>
      </c>
      <c r="F46" s="92" t="s">
        <v>74</v>
      </c>
      <c r="G46" s="93" t="s">
        <v>294</v>
      </c>
      <c r="H46" s="94">
        <v>44439</v>
      </c>
      <c r="I46" s="91" t="s">
        <v>52</v>
      </c>
      <c r="J46" s="96" t="s">
        <v>158</v>
      </c>
      <c r="K46" s="91">
        <v>114</v>
      </c>
      <c r="L46" s="92" t="s">
        <v>114</v>
      </c>
      <c r="M46" s="91" t="s">
        <v>115</v>
      </c>
      <c r="N46" s="97" t="s">
        <v>289</v>
      </c>
      <c r="O46" s="92" t="s">
        <v>290</v>
      </c>
      <c r="P46" s="96" t="s">
        <v>58</v>
      </c>
      <c r="Q46" s="91" t="s">
        <v>163</v>
      </c>
      <c r="R46" s="92">
        <v>202219</v>
      </c>
      <c r="S46" s="92">
        <v>202219</v>
      </c>
      <c r="T46" s="92">
        <v>202219</v>
      </c>
      <c r="U46" s="91" t="s">
        <v>60</v>
      </c>
      <c r="V46" s="97"/>
      <c r="W46" s="98">
        <v>864498</v>
      </c>
      <c r="X46" s="92" t="s">
        <v>62</v>
      </c>
      <c r="Y46" s="99">
        <f>SUM(AB46:AL46)</f>
        <v>4907.04</v>
      </c>
      <c r="Z46" s="99">
        <f>SUM(AR46:AU46)</f>
        <v>407.04</v>
      </c>
      <c r="AA46" s="100">
        <f>SUM(Y46-Z46)</f>
        <v>4500</v>
      </c>
      <c r="AB46" s="100">
        <v>0</v>
      </c>
      <c r="AC46" s="100">
        <v>0</v>
      </c>
      <c r="AD46" s="100">
        <v>4907.04</v>
      </c>
      <c r="AE46" s="100">
        <v>0</v>
      </c>
      <c r="AF46" s="100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0">
        <v>0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0">
        <v>407.04</v>
      </c>
      <c r="AT46" s="100">
        <v>0</v>
      </c>
      <c r="AU46" s="100">
        <v>0</v>
      </c>
      <c r="AV46" s="55"/>
      <c r="AX46" s="58"/>
      <c r="AZ46" s="58"/>
    </row>
    <row r="47" spans="1:52" s="26" customFormat="1" x14ac:dyDescent="0.2">
      <c r="A47" s="26">
        <v>36</v>
      </c>
      <c r="B47" s="91">
        <v>23</v>
      </c>
      <c r="C47" s="92" t="s">
        <v>185</v>
      </c>
      <c r="D47" s="92" t="s">
        <v>186</v>
      </c>
      <c r="E47" s="92" t="s">
        <v>111</v>
      </c>
      <c r="F47" s="92" t="s">
        <v>187</v>
      </c>
      <c r="G47" s="93" t="s">
        <v>188</v>
      </c>
      <c r="H47" s="94">
        <v>44439</v>
      </c>
      <c r="I47" s="91" t="s">
        <v>52</v>
      </c>
      <c r="J47" s="96" t="s">
        <v>158</v>
      </c>
      <c r="K47" s="91">
        <v>113</v>
      </c>
      <c r="L47" s="92" t="s">
        <v>189</v>
      </c>
      <c r="M47" s="91" t="s">
        <v>55</v>
      </c>
      <c r="N47" s="97" t="s">
        <v>121</v>
      </c>
      <c r="O47" s="92" t="s">
        <v>122</v>
      </c>
      <c r="P47" s="96" t="s">
        <v>58</v>
      </c>
      <c r="Q47" s="91" t="s">
        <v>163</v>
      </c>
      <c r="R47" s="92">
        <v>202219</v>
      </c>
      <c r="S47" s="92">
        <v>202219</v>
      </c>
      <c r="T47" s="92">
        <v>202219</v>
      </c>
      <c r="U47" s="91" t="s">
        <v>60</v>
      </c>
      <c r="V47" s="97"/>
      <c r="W47" s="98">
        <v>864332</v>
      </c>
      <c r="X47" s="92" t="s">
        <v>62</v>
      </c>
      <c r="Y47" s="99">
        <f>SUM(AB47:AL47)</f>
        <v>9904.5</v>
      </c>
      <c r="Z47" s="99">
        <f>SUM(AR47:AU47)</f>
        <v>1404.5</v>
      </c>
      <c r="AA47" s="100">
        <f>SUM(Y47-Z47)</f>
        <v>8500</v>
      </c>
      <c r="AB47" s="100">
        <v>0</v>
      </c>
      <c r="AC47" s="100">
        <v>0</v>
      </c>
      <c r="AD47" s="100">
        <v>9904.5</v>
      </c>
      <c r="AE47" s="100">
        <v>0</v>
      </c>
      <c r="AF47" s="100">
        <v>0</v>
      </c>
      <c r="AG47" s="100">
        <v>0</v>
      </c>
      <c r="AH47" s="100">
        <v>0</v>
      </c>
      <c r="AI47" s="100">
        <v>0</v>
      </c>
      <c r="AJ47" s="100">
        <v>0</v>
      </c>
      <c r="AK47" s="100">
        <v>0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0</v>
      </c>
      <c r="AS47" s="100">
        <v>1404.5</v>
      </c>
      <c r="AT47" s="100">
        <v>0</v>
      </c>
      <c r="AU47" s="100">
        <v>0</v>
      </c>
      <c r="AV47" s="55"/>
      <c r="AX47" s="58"/>
      <c r="AZ47" s="58"/>
    </row>
    <row r="48" spans="1:52" s="26" customFormat="1" x14ac:dyDescent="0.2">
      <c r="A48" s="26">
        <v>37</v>
      </c>
      <c r="B48" s="91">
        <v>24</v>
      </c>
      <c r="C48" s="92" t="s">
        <v>190</v>
      </c>
      <c r="D48" s="92" t="s">
        <v>191</v>
      </c>
      <c r="E48" s="92" t="s">
        <v>74</v>
      </c>
      <c r="F48" s="92" t="s">
        <v>192</v>
      </c>
      <c r="G48" s="93" t="s">
        <v>193</v>
      </c>
      <c r="H48" s="94">
        <v>44439</v>
      </c>
      <c r="I48" s="91" t="s">
        <v>52</v>
      </c>
      <c r="J48" s="96" t="s">
        <v>158</v>
      </c>
      <c r="K48" s="91">
        <v>114</v>
      </c>
      <c r="L48" s="92" t="s">
        <v>194</v>
      </c>
      <c r="M48" s="91" t="s">
        <v>115</v>
      </c>
      <c r="N48" s="97" t="s">
        <v>121</v>
      </c>
      <c r="O48" s="92" t="s">
        <v>122</v>
      </c>
      <c r="P48" s="96" t="s">
        <v>58</v>
      </c>
      <c r="Q48" s="91" t="s">
        <v>163</v>
      </c>
      <c r="R48" s="92">
        <v>202219</v>
      </c>
      <c r="S48" s="92">
        <v>202219</v>
      </c>
      <c r="T48" s="92">
        <v>202219</v>
      </c>
      <c r="U48" s="91" t="s">
        <v>60</v>
      </c>
      <c r="V48" s="97"/>
      <c r="W48" s="98">
        <v>906019</v>
      </c>
      <c r="X48" s="92" t="s">
        <v>195</v>
      </c>
      <c r="Y48" s="99">
        <f>SUM(AB48:AL48)</f>
        <v>6979.78</v>
      </c>
      <c r="Z48" s="99">
        <f>SUM(AR48:AU48)</f>
        <v>779.78</v>
      </c>
      <c r="AA48" s="100">
        <f>SUM(Y48-Z48)</f>
        <v>6200</v>
      </c>
      <c r="AB48" s="100">
        <v>0</v>
      </c>
      <c r="AC48" s="100">
        <v>0</v>
      </c>
      <c r="AD48" s="100">
        <v>6979.78</v>
      </c>
      <c r="AE48" s="100">
        <v>0</v>
      </c>
      <c r="AF48" s="100">
        <v>0</v>
      </c>
      <c r="AG48" s="100">
        <v>0</v>
      </c>
      <c r="AH48" s="100">
        <v>0</v>
      </c>
      <c r="AI48" s="100">
        <v>0</v>
      </c>
      <c r="AJ48" s="100">
        <v>0</v>
      </c>
      <c r="AK48" s="100">
        <v>0</v>
      </c>
      <c r="AL48" s="100">
        <v>0</v>
      </c>
      <c r="AM48" s="100">
        <v>0</v>
      </c>
      <c r="AN48" s="100">
        <v>0</v>
      </c>
      <c r="AO48" s="100">
        <v>0</v>
      </c>
      <c r="AP48" s="100">
        <v>0</v>
      </c>
      <c r="AQ48" s="100">
        <v>0</v>
      </c>
      <c r="AR48" s="100">
        <v>0</v>
      </c>
      <c r="AS48" s="100">
        <v>779.78</v>
      </c>
      <c r="AT48" s="100">
        <v>0</v>
      </c>
      <c r="AU48" s="100">
        <v>0</v>
      </c>
      <c r="AV48" s="55"/>
      <c r="AX48" s="58"/>
      <c r="AZ48" s="58"/>
    </row>
    <row r="49" spans="1:52" s="26" customFormat="1" x14ac:dyDescent="0.2">
      <c r="A49" s="26">
        <v>38</v>
      </c>
      <c r="B49" s="91">
        <v>28</v>
      </c>
      <c r="C49" s="92" t="s">
        <v>212</v>
      </c>
      <c r="D49" s="92" t="s">
        <v>213</v>
      </c>
      <c r="E49" s="92" t="s">
        <v>65</v>
      </c>
      <c r="F49" s="92" t="s">
        <v>74</v>
      </c>
      <c r="G49" s="93" t="s">
        <v>214</v>
      </c>
      <c r="H49" s="94">
        <v>44439</v>
      </c>
      <c r="I49" s="91" t="s">
        <v>52</v>
      </c>
      <c r="J49" s="96" t="s">
        <v>158</v>
      </c>
      <c r="K49" s="91">
        <v>114</v>
      </c>
      <c r="L49" s="92" t="s">
        <v>215</v>
      </c>
      <c r="M49" s="91" t="s">
        <v>160</v>
      </c>
      <c r="N49" s="97" t="s">
        <v>128</v>
      </c>
      <c r="O49" s="92" t="s">
        <v>129</v>
      </c>
      <c r="P49" s="96" t="s">
        <v>58</v>
      </c>
      <c r="Q49" s="91" t="s">
        <v>163</v>
      </c>
      <c r="R49" s="92">
        <v>202219</v>
      </c>
      <c r="S49" s="92">
        <v>202219</v>
      </c>
      <c r="T49" s="92">
        <v>202219</v>
      </c>
      <c r="U49" s="91" t="s">
        <v>60</v>
      </c>
      <c r="V49" s="97"/>
      <c r="W49" s="98">
        <v>864375</v>
      </c>
      <c r="X49" s="92" t="s">
        <v>62</v>
      </c>
      <c r="Y49" s="99">
        <f t="shared" ref="Y49:Y78" si="12">SUM(AB49:AL49)</f>
        <v>7997.07</v>
      </c>
      <c r="Z49" s="99">
        <f t="shared" ref="Z49:Z91" si="13">SUM(AR49:AU49)</f>
        <v>997.07</v>
      </c>
      <c r="AA49" s="100">
        <f t="shared" ref="AA49:AA91" si="14">SUM(Y49-Z49)</f>
        <v>7000</v>
      </c>
      <c r="AB49" s="100">
        <v>0</v>
      </c>
      <c r="AC49" s="100">
        <v>0</v>
      </c>
      <c r="AD49" s="100">
        <v>7997.07</v>
      </c>
      <c r="AE49" s="100">
        <v>0</v>
      </c>
      <c r="AF49" s="100">
        <v>0</v>
      </c>
      <c r="AG49" s="100">
        <v>0</v>
      </c>
      <c r="AH49" s="100">
        <v>0</v>
      </c>
      <c r="AI49" s="100">
        <v>0</v>
      </c>
      <c r="AJ49" s="100">
        <v>0</v>
      </c>
      <c r="AK49" s="100">
        <v>0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0">
        <v>0</v>
      </c>
      <c r="AS49" s="100">
        <v>997.07</v>
      </c>
      <c r="AT49" s="100">
        <v>0</v>
      </c>
      <c r="AU49" s="100">
        <v>0</v>
      </c>
      <c r="AV49" s="55"/>
    </row>
    <row r="50" spans="1:52" s="26" customFormat="1" x14ac:dyDescent="0.2">
      <c r="A50" s="26">
        <v>39</v>
      </c>
      <c r="B50" s="91">
        <v>29</v>
      </c>
      <c r="C50" s="92" t="s">
        <v>216</v>
      </c>
      <c r="D50" s="92" t="s">
        <v>217</v>
      </c>
      <c r="E50" s="92" t="s">
        <v>74</v>
      </c>
      <c r="F50" s="92" t="s">
        <v>74</v>
      </c>
      <c r="G50" s="93" t="s">
        <v>218</v>
      </c>
      <c r="H50" s="94">
        <v>44439</v>
      </c>
      <c r="I50" s="91" t="s">
        <v>52</v>
      </c>
      <c r="J50" s="96" t="s">
        <v>158</v>
      </c>
      <c r="K50" s="91">
        <v>114</v>
      </c>
      <c r="L50" s="92" t="s">
        <v>127</v>
      </c>
      <c r="M50" s="91" t="s">
        <v>115</v>
      </c>
      <c r="N50" s="97" t="s">
        <v>128</v>
      </c>
      <c r="O50" s="92" t="s">
        <v>129</v>
      </c>
      <c r="P50" s="96" t="s">
        <v>58</v>
      </c>
      <c r="Q50" s="91" t="s">
        <v>163</v>
      </c>
      <c r="R50" s="92">
        <v>202219</v>
      </c>
      <c r="S50" s="92">
        <v>202219</v>
      </c>
      <c r="T50" s="92">
        <v>202219</v>
      </c>
      <c r="U50" s="91" t="s">
        <v>60</v>
      </c>
      <c r="V50" s="97"/>
      <c r="W50" s="98">
        <v>864383</v>
      </c>
      <c r="X50" s="92" t="s">
        <v>62</v>
      </c>
      <c r="Y50" s="99">
        <f t="shared" si="12"/>
        <v>3407.44</v>
      </c>
      <c r="Z50" s="99">
        <f t="shared" si="13"/>
        <v>110.44</v>
      </c>
      <c r="AA50" s="100">
        <f t="shared" si="14"/>
        <v>3297</v>
      </c>
      <c r="AB50" s="100">
        <v>0</v>
      </c>
      <c r="AC50" s="100">
        <v>0</v>
      </c>
      <c r="AD50" s="100">
        <v>3407.44</v>
      </c>
      <c r="AE50" s="100">
        <v>0</v>
      </c>
      <c r="AF50" s="100">
        <v>0</v>
      </c>
      <c r="AG50" s="100">
        <v>0</v>
      </c>
      <c r="AH50" s="100">
        <v>0</v>
      </c>
      <c r="AI50" s="100">
        <v>0</v>
      </c>
      <c r="AJ50" s="100">
        <v>0</v>
      </c>
      <c r="AK50" s="100">
        <v>0</v>
      </c>
      <c r="AL50" s="100">
        <v>0</v>
      </c>
      <c r="AM50" s="100">
        <v>0</v>
      </c>
      <c r="AN50" s="100">
        <v>0</v>
      </c>
      <c r="AO50" s="100">
        <v>0</v>
      </c>
      <c r="AP50" s="100">
        <v>0</v>
      </c>
      <c r="AQ50" s="100">
        <v>0</v>
      </c>
      <c r="AR50" s="100">
        <v>0</v>
      </c>
      <c r="AS50" s="100">
        <v>110.44</v>
      </c>
      <c r="AT50" s="100">
        <v>0</v>
      </c>
      <c r="AU50" s="100">
        <v>0</v>
      </c>
      <c r="AV50" s="55"/>
      <c r="AX50" s="58"/>
      <c r="AZ50" s="58"/>
    </row>
    <row r="51" spans="1:52" s="4" customFormat="1" x14ac:dyDescent="0.2">
      <c r="A51" s="26">
        <v>40</v>
      </c>
      <c r="B51" s="91">
        <v>30</v>
      </c>
      <c r="C51" s="92" t="s">
        <v>219</v>
      </c>
      <c r="D51" s="92" t="s">
        <v>220</v>
      </c>
      <c r="E51" s="92" t="s">
        <v>74</v>
      </c>
      <c r="F51" s="92" t="s">
        <v>221</v>
      </c>
      <c r="G51" s="92" t="s">
        <v>222</v>
      </c>
      <c r="H51" s="94">
        <v>44439</v>
      </c>
      <c r="I51" s="91" t="s">
        <v>52</v>
      </c>
      <c r="J51" s="96" t="s">
        <v>158</v>
      </c>
      <c r="K51" s="91">
        <v>114</v>
      </c>
      <c r="L51" s="92" t="s">
        <v>127</v>
      </c>
      <c r="M51" s="91" t="s">
        <v>115</v>
      </c>
      <c r="N51" s="97" t="s">
        <v>128</v>
      </c>
      <c r="O51" s="92" t="s">
        <v>129</v>
      </c>
      <c r="P51" s="96" t="s">
        <v>58</v>
      </c>
      <c r="Q51" s="91" t="s">
        <v>163</v>
      </c>
      <c r="R51" s="92">
        <v>202219</v>
      </c>
      <c r="S51" s="92">
        <v>202219</v>
      </c>
      <c r="T51" s="92">
        <v>202219</v>
      </c>
      <c r="U51" s="91" t="s">
        <v>60</v>
      </c>
      <c r="V51" s="97"/>
      <c r="W51" s="98">
        <v>864391</v>
      </c>
      <c r="X51" s="92" t="s">
        <v>62</v>
      </c>
      <c r="Y51" s="99">
        <f t="shared" si="12"/>
        <v>3775.6</v>
      </c>
      <c r="Z51" s="99">
        <f t="shared" si="13"/>
        <v>275.60000000000002</v>
      </c>
      <c r="AA51" s="100">
        <f t="shared" si="14"/>
        <v>3500</v>
      </c>
      <c r="AB51" s="100">
        <v>0</v>
      </c>
      <c r="AC51" s="100">
        <v>0</v>
      </c>
      <c r="AD51" s="100">
        <v>3775.6</v>
      </c>
      <c r="AE51" s="100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0</v>
      </c>
      <c r="AQ51" s="100">
        <v>0</v>
      </c>
      <c r="AR51" s="100">
        <v>0</v>
      </c>
      <c r="AS51" s="100">
        <v>275.60000000000002</v>
      </c>
      <c r="AT51" s="100">
        <v>0</v>
      </c>
      <c r="AU51" s="100">
        <v>0</v>
      </c>
      <c r="AV51" s="55"/>
    </row>
    <row r="52" spans="1:52" s="26" customFormat="1" x14ac:dyDescent="0.2">
      <c r="A52" s="26">
        <v>41</v>
      </c>
      <c r="B52" s="91">
        <v>31</v>
      </c>
      <c r="C52" s="92" t="s">
        <v>223</v>
      </c>
      <c r="D52" s="92" t="s">
        <v>224</v>
      </c>
      <c r="E52" s="92" t="s">
        <v>65</v>
      </c>
      <c r="F52" s="92" t="s">
        <v>125</v>
      </c>
      <c r="G52" s="93" t="s">
        <v>225</v>
      </c>
      <c r="H52" s="94">
        <v>44439</v>
      </c>
      <c r="I52" s="91" t="s">
        <v>52</v>
      </c>
      <c r="J52" s="96" t="s">
        <v>158</v>
      </c>
      <c r="K52" s="91">
        <v>114</v>
      </c>
      <c r="L52" s="92" t="s">
        <v>127</v>
      </c>
      <c r="M52" s="91" t="s">
        <v>115</v>
      </c>
      <c r="N52" s="97" t="s">
        <v>128</v>
      </c>
      <c r="O52" s="92" t="s">
        <v>129</v>
      </c>
      <c r="P52" s="96" t="s">
        <v>58</v>
      </c>
      <c r="Q52" s="91" t="s">
        <v>163</v>
      </c>
      <c r="R52" s="92">
        <v>202219</v>
      </c>
      <c r="S52" s="92">
        <v>202219</v>
      </c>
      <c r="T52" s="92">
        <v>202219</v>
      </c>
      <c r="U52" s="91" t="s">
        <v>60</v>
      </c>
      <c r="V52" s="97"/>
      <c r="W52" s="98">
        <v>429482</v>
      </c>
      <c r="X52" s="92" t="s">
        <v>62</v>
      </c>
      <c r="Y52" s="99">
        <f t="shared" si="12"/>
        <v>3407.44</v>
      </c>
      <c r="Z52" s="99">
        <f t="shared" si="13"/>
        <v>110.44</v>
      </c>
      <c r="AA52" s="100">
        <f t="shared" si="14"/>
        <v>3297</v>
      </c>
      <c r="AB52" s="100">
        <v>0</v>
      </c>
      <c r="AC52" s="100">
        <v>0</v>
      </c>
      <c r="AD52" s="100">
        <v>3407.44</v>
      </c>
      <c r="AE52" s="100">
        <v>0</v>
      </c>
      <c r="AF52" s="100">
        <v>0</v>
      </c>
      <c r="AG52" s="100">
        <v>0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  <c r="AO52" s="100">
        <v>0</v>
      </c>
      <c r="AP52" s="100">
        <v>0</v>
      </c>
      <c r="AQ52" s="100">
        <v>0</v>
      </c>
      <c r="AR52" s="100">
        <v>0</v>
      </c>
      <c r="AS52" s="100">
        <v>110.44</v>
      </c>
      <c r="AT52" s="100">
        <v>0</v>
      </c>
      <c r="AU52" s="100">
        <v>0</v>
      </c>
      <c r="AV52" s="55"/>
    </row>
    <row r="53" spans="1:52" s="26" customFormat="1" x14ac:dyDescent="0.2">
      <c r="A53" s="26">
        <v>42</v>
      </c>
      <c r="B53" s="91">
        <v>32</v>
      </c>
      <c r="C53" s="92" t="s">
        <v>226</v>
      </c>
      <c r="D53" s="92" t="s">
        <v>227</v>
      </c>
      <c r="E53" s="92" t="s">
        <v>65</v>
      </c>
      <c r="F53" s="92" t="s">
        <v>228</v>
      </c>
      <c r="G53" s="93" t="s">
        <v>229</v>
      </c>
      <c r="H53" s="94">
        <v>44439</v>
      </c>
      <c r="I53" s="91" t="s">
        <v>52</v>
      </c>
      <c r="J53" s="96" t="s">
        <v>158</v>
      </c>
      <c r="K53" s="91">
        <v>114</v>
      </c>
      <c r="L53" s="92" t="s">
        <v>127</v>
      </c>
      <c r="M53" s="91" t="s">
        <v>115</v>
      </c>
      <c r="N53" s="97" t="s">
        <v>128</v>
      </c>
      <c r="O53" s="92" t="s">
        <v>129</v>
      </c>
      <c r="P53" s="96" t="s">
        <v>58</v>
      </c>
      <c r="Q53" s="91" t="s">
        <v>163</v>
      </c>
      <c r="R53" s="92">
        <v>202219</v>
      </c>
      <c r="S53" s="92">
        <v>202219</v>
      </c>
      <c r="T53" s="92">
        <v>202219</v>
      </c>
      <c r="U53" s="91" t="s">
        <v>60</v>
      </c>
      <c r="V53" s="97"/>
      <c r="W53" s="98">
        <v>864405</v>
      </c>
      <c r="X53" s="92" t="s">
        <v>62</v>
      </c>
      <c r="Y53" s="99">
        <f t="shared" si="12"/>
        <v>3180.28</v>
      </c>
      <c r="Z53" s="99">
        <f t="shared" si="13"/>
        <v>85.73</v>
      </c>
      <c r="AA53" s="100">
        <f t="shared" si="14"/>
        <v>3094.55</v>
      </c>
      <c r="AB53" s="100">
        <v>0</v>
      </c>
      <c r="AC53" s="100">
        <v>0</v>
      </c>
      <c r="AD53" s="100">
        <v>3180.28</v>
      </c>
      <c r="AE53" s="100">
        <v>0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v>0</v>
      </c>
      <c r="AR53" s="100">
        <v>0</v>
      </c>
      <c r="AS53" s="100">
        <v>85.73</v>
      </c>
      <c r="AT53" s="100"/>
      <c r="AU53" s="100">
        <v>0</v>
      </c>
      <c r="AV53" s="55"/>
    </row>
    <row r="54" spans="1:52" s="26" customFormat="1" x14ac:dyDescent="0.2">
      <c r="A54" s="26">
        <v>43</v>
      </c>
      <c r="B54" s="91">
        <v>36</v>
      </c>
      <c r="C54" s="92" t="s">
        <v>244</v>
      </c>
      <c r="D54" s="92" t="s">
        <v>245</v>
      </c>
      <c r="E54" s="92" t="s">
        <v>246</v>
      </c>
      <c r="F54" s="92" t="s">
        <v>247</v>
      </c>
      <c r="G54" s="93" t="s">
        <v>248</v>
      </c>
      <c r="H54" s="94">
        <v>44439</v>
      </c>
      <c r="I54" s="91" t="s">
        <v>52</v>
      </c>
      <c r="J54" s="96" t="s">
        <v>158</v>
      </c>
      <c r="K54" s="91">
        <v>114</v>
      </c>
      <c r="L54" s="92" t="s">
        <v>114</v>
      </c>
      <c r="M54" s="91" t="s">
        <v>115</v>
      </c>
      <c r="N54" s="97" t="s">
        <v>128</v>
      </c>
      <c r="O54" s="92" t="s">
        <v>129</v>
      </c>
      <c r="P54" s="96" t="s">
        <v>58</v>
      </c>
      <c r="Q54" s="91" t="s">
        <v>163</v>
      </c>
      <c r="R54" s="92">
        <v>202219</v>
      </c>
      <c r="S54" s="92">
        <v>202219</v>
      </c>
      <c r="T54" s="92">
        <v>202219</v>
      </c>
      <c r="U54" s="91" t="s">
        <v>60</v>
      </c>
      <c r="V54" s="97"/>
      <c r="W54" s="98">
        <v>864447</v>
      </c>
      <c r="X54" s="92" t="s">
        <v>62</v>
      </c>
      <c r="Y54" s="99">
        <f t="shared" si="12"/>
        <v>3542.91</v>
      </c>
      <c r="Z54" s="99">
        <f t="shared" si="13"/>
        <v>142.91</v>
      </c>
      <c r="AA54" s="100">
        <f t="shared" si="14"/>
        <v>3400</v>
      </c>
      <c r="AB54" s="100">
        <v>0</v>
      </c>
      <c r="AC54" s="100">
        <v>0</v>
      </c>
      <c r="AD54" s="100">
        <v>3542.91</v>
      </c>
      <c r="AE54" s="100">
        <v>0</v>
      </c>
      <c r="AF54" s="100">
        <v>0</v>
      </c>
      <c r="AG54" s="100">
        <v>0</v>
      </c>
      <c r="AH54" s="100">
        <v>0</v>
      </c>
      <c r="AI54" s="100">
        <v>0</v>
      </c>
      <c r="AJ54" s="100">
        <v>0</v>
      </c>
      <c r="AK54" s="100">
        <v>0</v>
      </c>
      <c r="AL54" s="100">
        <v>0</v>
      </c>
      <c r="AM54" s="100">
        <v>0</v>
      </c>
      <c r="AN54" s="100">
        <v>0</v>
      </c>
      <c r="AO54" s="100">
        <v>0</v>
      </c>
      <c r="AP54" s="100">
        <v>0</v>
      </c>
      <c r="AQ54" s="100">
        <v>0</v>
      </c>
      <c r="AR54" s="100">
        <v>0</v>
      </c>
      <c r="AS54" s="100">
        <v>142.91</v>
      </c>
      <c r="AT54" s="100">
        <v>0</v>
      </c>
      <c r="AU54" s="100">
        <v>0</v>
      </c>
      <c r="AV54" s="55"/>
    </row>
    <row r="55" spans="1:52" s="26" customFormat="1" x14ac:dyDescent="0.2">
      <c r="A55" s="26">
        <v>44</v>
      </c>
      <c r="B55" s="91">
        <v>37</v>
      </c>
      <c r="C55" s="92" t="s">
        <v>249</v>
      </c>
      <c r="D55" s="92" t="s">
        <v>250</v>
      </c>
      <c r="E55" s="92" t="s">
        <v>251</v>
      </c>
      <c r="F55" s="92" t="s">
        <v>50</v>
      </c>
      <c r="G55" s="93" t="s">
        <v>252</v>
      </c>
      <c r="H55" s="94">
        <v>44439</v>
      </c>
      <c r="I55" s="91" t="s">
        <v>52</v>
      </c>
      <c r="J55" s="96" t="s">
        <v>158</v>
      </c>
      <c r="K55" s="91">
        <v>114</v>
      </c>
      <c r="L55" s="92" t="s">
        <v>127</v>
      </c>
      <c r="M55" s="91" t="s">
        <v>115</v>
      </c>
      <c r="N55" s="97" t="s">
        <v>128</v>
      </c>
      <c r="O55" s="92" t="s">
        <v>129</v>
      </c>
      <c r="P55" s="96" t="s">
        <v>58</v>
      </c>
      <c r="Q55" s="91" t="s">
        <v>163</v>
      </c>
      <c r="R55" s="92">
        <v>202219</v>
      </c>
      <c r="S55" s="92">
        <v>202219</v>
      </c>
      <c r="T55" s="92">
        <v>202219</v>
      </c>
      <c r="U55" s="91" t="s">
        <v>60</v>
      </c>
      <c r="V55" s="97"/>
      <c r="W55" s="98">
        <v>864456</v>
      </c>
      <c r="X55" s="92" t="s">
        <v>62</v>
      </c>
      <c r="Y55" s="99">
        <f t="shared" si="12"/>
        <v>3542.91</v>
      </c>
      <c r="Z55" s="99">
        <f t="shared" si="13"/>
        <v>142.91</v>
      </c>
      <c r="AA55" s="100">
        <f t="shared" si="14"/>
        <v>3400</v>
      </c>
      <c r="AB55" s="100">
        <v>0</v>
      </c>
      <c r="AC55" s="100">
        <v>0</v>
      </c>
      <c r="AD55" s="100">
        <v>3542.91</v>
      </c>
      <c r="AE55" s="100">
        <v>0</v>
      </c>
      <c r="AF55" s="100">
        <v>0</v>
      </c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00">
        <v>0</v>
      </c>
      <c r="AQ55" s="100">
        <v>0</v>
      </c>
      <c r="AR55" s="100">
        <v>0</v>
      </c>
      <c r="AS55" s="100">
        <v>142.91</v>
      </c>
      <c r="AT55" s="100">
        <v>0</v>
      </c>
      <c r="AU55" s="100">
        <v>0</v>
      </c>
      <c r="AV55" s="55"/>
    </row>
    <row r="56" spans="1:52" s="26" customFormat="1" x14ac:dyDescent="0.2">
      <c r="A56" s="26">
        <v>45</v>
      </c>
      <c r="B56" s="91">
        <v>38</v>
      </c>
      <c r="C56" s="92" t="s">
        <v>253</v>
      </c>
      <c r="D56" s="92" t="s">
        <v>254</v>
      </c>
      <c r="E56" s="92" t="s">
        <v>171</v>
      </c>
      <c r="F56" s="92" t="s">
        <v>74</v>
      </c>
      <c r="G56" s="93" t="s">
        <v>255</v>
      </c>
      <c r="H56" s="94">
        <v>44439</v>
      </c>
      <c r="I56" s="91" t="s">
        <v>52</v>
      </c>
      <c r="J56" s="96" t="s">
        <v>158</v>
      </c>
      <c r="K56" s="91">
        <v>114</v>
      </c>
      <c r="L56" s="92" t="s">
        <v>256</v>
      </c>
      <c r="M56" s="91" t="s">
        <v>115</v>
      </c>
      <c r="N56" s="97" t="s">
        <v>128</v>
      </c>
      <c r="O56" s="92" t="s">
        <v>129</v>
      </c>
      <c r="P56" s="96" t="s">
        <v>58</v>
      </c>
      <c r="Q56" s="91" t="s">
        <v>163</v>
      </c>
      <c r="R56" s="92">
        <v>202219</v>
      </c>
      <c r="S56" s="92">
        <v>202219</v>
      </c>
      <c r="T56" s="92">
        <v>202219</v>
      </c>
      <c r="U56" s="91" t="s">
        <v>60</v>
      </c>
      <c r="V56" s="97" t="s">
        <v>257</v>
      </c>
      <c r="W56" s="98">
        <v>864464</v>
      </c>
      <c r="X56" s="92" t="s">
        <v>62</v>
      </c>
      <c r="Y56" s="99">
        <f t="shared" si="12"/>
        <v>5110.63</v>
      </c>
      <c r="Z56" s="99">
        <f t="shared" si="13"/>
        <v>1485.62</v>
      </c>
      <c r="AA56" s="100">
        <f t="shared" si="14"/>
        <v>3625.01</v>
      </c>
      <c r="AB56" s="100">
        <v>0</v>
      </c>
      <c r="AC56" s="100">
        <v>0</v>
      </c>
      <c r="AD56" s="100">
        <v>5110.63</v>
      </c>
      <c r="AE56" s="100">
        <v>0</v>
      </c>
      <c r="AF56" s="100">
        <v>0</v>
      </c>
      <c r="AG56" s="100">
        <v>0</v>
      </c>
      <c r="AH56" s="100">
        <v>0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0</v>
      </c>
      <c r="AO56" s="100">
        <v>0</v>
      </c>
      <c r="AP56" s="100">
        <v>0</v>
      </c>
      <c r="AQ56" s="100">
        <v>0</v>
      </c>
      <c r="AR56" s="100">
        <v>0</v>
      </c>
      <c r="AS56" s="100">
        <v>439.62</v>
      </c>
      <c r="AT56" s="100">
        <v>0</v>
      </c>
      <c r="AU56" s="100">
        <v>1046</v>
      </c>
      <c r="AV56" s="55"/>
    </row>
    <row r="57" spans="1:52" s="26" customFormat="1" x14ac:dyDescent="0.2">
      <c r="A57" s="26">
        <v>46</v>
      </c>
      <c r="B57" s="91">
        <v>61</v>
      </c>
      <c r="C57" s="92" t="s">
        <v>384</v>
      </c>
      <c r="D57" s="92" t="s">
        <v>385</v>
      </c>
      <c r="E57" s="92" t="s">
        <v>386</v>
      </c>
      <c r="F57" s="92" t="s">
        <v>74</v>
      </c>
      <c r="G57" s="93" t="s">
        <v>387</v>
      </c>
      <c r="H57" s="94">
        <v>44439</v>
      </c>
      <c r="I57" s="91" t="s">
        <v>52</v>
      </c>
      <c r="J57" s="96" t="s">
        <v>158</v>
      </c>
      <c r="K57" s="91">
        <v>114</v>
      </c>
      <c r="L57" s="92" t="s">
        <v>388</v>
      </c>
      <c r="M57" s="91" t="s">
        <v>160</v>
      </c>
      <c r="N57" s="97" t="s">
        <v>389</v>
      </c>
      <c r="O57" s="92" t="s">
        <v>390</v>
      </c>
      <c r="P57" s="96" t="s">
        <v>58</v>
      </c>
      <c r="Q57" s="91" t="s">
        <v>163</v>
      </c>
      <c r="R57" s="92">
        <v>202219</v>
      </c>
      <c r="S57" s="92">
        <v>202219</v>
      </c>
      <c r="T57" s="92">
        <v>202219</v>
      </c>
      <c r="U57" s="91" t="s">
        <v>60</v>
      </c>
      <c r="V57" s="97"/>
      <c r="W57" s="98">
        <v>346858</v>
      </c>
      <c r="X57" s="92" t="s">
        <v>62</v>
      </c>
      <c r="Y57" s="99">
        <f t="shared" si="12"/>
        <v>5888.21</v>
      </c>
      <c r="Z57" s="99">
        <f t="shared" si="13"/>
        <v>571.20000000000005</v>
      </c>
      <c r="AA57" s="100">
        <f t="shared" si="14"/>
        <v>5317.01</v>
      </c>
      <c r="AB57" s="100">
        <v>0</v>
      </c>
      <c r="AC57" s="100">
        <v>0</v>
      </c>
      <c r="AD57" s="100">
        <v>5888.21</v>
      </c>
      <c r="AE57" s="100">
        <v>0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0">
        <v>0</v>
      </c>
      <c r="AN57" s="100">
        <v>0</v>
      </c>
      <c r="AO57" s="100">
        <v>0</v>
      </c>
      <c r="AP57" s="100">
        <v>0</v>
      </c>
      <c r="AQ57" s="100">
        <v>0</v>
      </c>
      <c r="AR57" s="100">
        <v>0</v>
      </c>
      <c r="AS57" s="100">
        <v>571.20000000000005</v>
      </c>
      <c r="AT57" s="100">
        <v>0</v>
      </c>
      <c r="AU57" s="100">
        <v>0</v>
      </c>
      <c r="AV57" s="55"/>
    </row>
    <row r="58" spans="1:52" s="26" customFormat="1" x14ac:dyDescent="0.2">
      <c r="A58" s="26">
        <v>47</v>
      </c>
      <c r="B58" s="91">
        <v>68</v>
      </c>
      <c r="C58" s="92" t="s">
        <v>430</v>
      </c>
      <c r="D58" s="92" t="s">
        <v>431</v>
      </c>
      <c r="E58" s="92" t="s">
        <v>432</v>
      </c>
      <c r="F58" s="92" t="s">
        <v>433</v>
      </c>
      <c r="G58" s="93" t="s">
        <v>434</v>
      </c>
      <c r="H58" s="94">
        <v>44652</v>
      </c>
      <c r="I58" s="96" t="s">
        <v>52</v>
      </c>
      <c r="J58" s="96" t="s">
        <v>158</v>
      </c>
      <c r="K58" s="91">
        <v>114</v>
      </c>
      <c r="L58" s="92" t="s">
        <v>435</v>
      </c>
      <c r="M58" s="91" t="s">
        <v>115</v>
      </c>
      <c r="N58" s="97" t="s">
        <v>389</v>
      </c>
      <c r="O58" s="92" t="s">
        <v>390</v>
      </c>
      <c r="P58" s="96" t="s">
        <v>58</v>
      </c>
      <c r="Q58" s="91" t="s">
        <v>163</v>
      </c>
      <c r="R58" s="92">
        <v>202219</v>
      </c>
      <c r="S58" s="92">
        <v>202219</v>
      </c>
      <c r="T58" s="92">
        <v>202219</v>
      </c>
      <c r="U58" s="91" t="s">
        <v>60</v>
      </c>
      <c r="V58" s="97"/>
      <c r="W58" s="98">
        <v>249364</v>
      </c>
      <c r="X58" s="92" t="s">
        <v>62</v>
      </c>
      <c r="Y58" s="99">
        <f t="shared" si="12"/>
        <v>4907.04</v>
      </c>
      <c r="Z58" s="99">
        <f t="shared" si="13"/>
        <v>407.04</v>
      </c>
      <c r="AA58" s="100">
        <f t="shared" si="14"/>
        <v>4500</v>
      </c>
      <c r="AB58" s="100">
        <v>0</v>
      </c>
      <c r="AC58" s="100">
        <v>0</v>
      </c>
      <c r="AD58" s="100">
        <v>4907.04</v>
      </c>
      <c r="AE58" s="100">
        <v>0</v>
      </c>
      <c r="AF58" s="100">
        <v>0</v>
      </c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00">
        <v>0</v>
      </c>
      <c r="AQ58" s="100">
        <v>0</v>
      </c>
      <c r="AR58" s="100">
        <v>0</v>
      </c>
      <c r="AS58" s="100">
        <v>407.04</v>
      </c>
      <c r="AT58" s="100">
        <v>0</v>
      </c>
      <c r="AU58" s="100">
        <v>0</v>
      </c>
      <c r="AV58" s="55"/>
    </row>
    <row r="59" spans="1:52" s="26" customFormat="1" x14ac:dyDescent="0.2">
      <c r="A59" s="26">
        <v>48</v>
      </c>
      <c r="B59" s="91">
        <v>80</v>
      </c>
      <c r="C59" s="92" t="s">
        <v>481</v>
      </c>
      <c r="D59" s="92" t="s">
        <v>482</v>
      </c>
      <c r="E59" s="92" t="s">
        <v>110</v>
      </c>
      <c r="F59" s="92" t="s">
        <v>246</v>
      </c>
      <c r="G59" s="93" t="s">
        <v>483</v>
      </c>
      <c r="H59" s="94">
        <v>44757</v>
      </c>
      <c r="I59" s="96" t="s">
        <v>52</v>
      </c>
      <c r="J59" s="96" t="s">
        <v>158</v>
      </c>
      <c r="K59" s="91">
        <v>114</v>
      </c>
      <c r="L59" s="92" t="s">
        <v>435</v>
      </c>
      <c r="M59" s="91" t="s">
        <v>160</v>
      </c>
      <c r="N59" s="97" t="s">
        <v>389</v>
      </c>
      <c r="O59" s="92" t="s">
        <v>390</v>
      </c>
      <c r="P59" s="96" t="s">
        <v>58</v>
      </c>
      <c r="Q59" s="91" t="s">
        <v>163</v>
      </c>
      <c r="R59" s="92">
        <v>202219</v>
      </c>
      <c r="S59" s="92">
        <v>202219</v>
      </c>
      <c r="T59" s="92">
        <v>202219</v>
      </c>
      <c r="U59" s="91" t="s">
        <v>60</v>
      </c>
      <c r="V59" s="135"/>
      <c r="W59" s="135"/>
      <c r="X59" s="135" t="s">
        <v>62</v>
      </c>
      <c r="Y59" s="99">
        <f t="shared" si="12"/>
        <v>4907.04</v>
      </c>
      <c r="Z59" s="99">
        <f t="shared" si="13"/>
        <v>407.04</v>
      </c>
      <c r="AA59" s="100">
        <f t="shared" si="14"/>
        <v>4500</v>
      </c>
      <c r="AB59" s="100">
        <v>0</v>
      </c>
      <c r="AC59" s="100">
        <v>0</v>
      </c>
      <c r="AD59" s="100">
        <v>4907.04</v>
      </c>
      <c r="AE59" s="100">
        <v>0</v>
      </c>
      <c r="AF59" s="100">
        <v>0</v>
      </c>
      <c r="AG59" s="100">
        <v>0</v>
      </c>
      <c r="AH59" s="100">
        <v>0</v>
      </c>
      <c r="AI59" s="100">
        <v>0</v>
      </c>
      <c r="AJ59" s="100">
        <v>0</v>
      </c>
      <c r="AK59" s="100">
        <v>0</v>
      </c>
      <c r="AL59" s="100">
        <v>0</v>
      </c>
      <c r="AM59" s="100">
        <v>0</v>
      </c>
      <c r="AN59" s="100">
        <v>0</v>
      </c>
      <c r="AO59" s="100">
        <v>0</v>
      </c>
      <c r="AP59" s="100">
        <v>0</v>
      </c>
      <c r="AQ59" s="100">
        <v>0</v>
      </c>
      <c r="AR59" s="100">
        <v>0</v>
      </c>
      <c r="AS59" s="100">
        <v>407.04</v>
      </c>
      <c r="AT59" s="100">
        <v>0</v>
      </c>
      <c r="AU59" s="100">
        <v>0</v>
      </c>
      <c r="AV59" s="55"/>
    </row>
    <row r="60" spans="1:52" s="26" customFormat="1" x14ac:dyDescent="0.2">
      <c r="A60" s="26">
        <v>49</v>
      </c>
      <c r="B60" s="91"/>
      <c r="C60" s="92"/>
      <c r="D60" s="92"/>
      <c r="E60" s="92" t="s">
        <v>50</v>
      </c>
      <c r="F60" s="92" t="s">
        <v>486</v>
      </c>
      <c r="G60" s="93" t="s">
        <v>487</v>
      </c>
      <c r="H60" s="94"/>
      <c r="I60" s="96"/>
      <c r="J60" s="96"/>
      <c r="K60" s="91"/>
      <c r="L60" s="92"/>
      <c r="M60" s="91"/>
      <c r="N60" s="97" t="s">
        <v>389</v>
      </c>
      <c r="O60" s="92" t="s">
        <v>390</v>
      </c>
      <c r="P60" s="96"/>
      <c r="Q60" s="91"/>
      <c r="R60" s="92"/>
      <c r="S60" s="92"/>
      <c r="T60" s="92"/>
      <c r="U60" s="91"/>
      <c r="V60" s="135"/>
      <c r="W60" s="135"/>
      <c r="X60" s="135"/>
      <c r="Y60" s="99">
        <f t="shared" si="12"/>
        <v>4907.04</v>
      </c>
      <c r="Z60" s="99">
        <f t="shared" si="13"/>
        <v>407.04</v>
      </c>
      <c r="AA60" s="100">
        <f t="shared" si="14"/>
        <v>4500</v>
      </c>
      <c r="AB60" s="100"/>
      <c r="AC60" s="100"/>
      <c r="AD60" s="100">
        <v>4907.04</v>
      </c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>
        <v>407.04</v>
      </c>
      <c r="AT60" s="100"/>
      <c r="AU60" s="100"/>
      <c r="AV60" s="55"/>
    </row>
    <row r="61" spans="1:52" s="26" customFormat="1" x14ac:dyDescent="0.2">
      <c r="A61" s="26">
        <v>50</v>
      </c>
      <c r="B61" s="91">
        <v>76</v>
      </c>
      <c r="C61" s="92" t="s">
        <v>459</v>
      </c>
      <c r="D61" s="92" t="s">
        <v>460</v>
      </c>
      <c r="E61" s="92" t="s">
        <v>74</v>
      </c>
      <c r="F61" s="92" t="s">
        <v>461</v>
      </c>
      <c r="G61" s="93" t="s">
        <v>462</v>
      </c>
      <c r="H61" s="94">
        <v>44704</v>
      </c>
      <c r="I61" s="96" t="s">
        <v>52</v>
      </c>
      <c r="J61" s="96" t="s">
        <v>158</v>
      </c>
      <c r="K61" s="91">
        <v>114</v>
      </c>
      <c r="L61" s="92" t="s">
        <v>463</v>
      </c>
      <c r="M61" s="91" t="s">
        <v>160</v>
      </c>
      <c r="N61" s="97" t="s">
        <v>464</v>
      </c>
      <c r="O61" s="92" t="s">
        <v>465</v>
      </c>
      <c r="P61" s="96" t="s">
        <v>58</v>
      </c>
      <c r="Q61" s="91" t="s">
        <v>163</v>
      </c>
      <c r="R61" s="92">
        <v>202219</v>
      </c>
      <c r="S61" s="92">
        <v>202219</v>
      </c>
      <c r="T61" s="92">
        <v>202219</v>
      </c>
      <c r="U61" s="91" t="s">
        <v>60</v>
      </c>
      <c r="V61" s="135"/>
      <c r="W61" s="135">
        <v>838535</v>
      </c>
      <c r="X61" s="135" t="s">
        <v>62</v>
      </c>
      <c r="Y61" s="99">
        <f t="shared" si="12"/>
        <v>3975.28</v>
      </c>
      <c r="Z61" s="99">
        <f t="shared" si="13"/>
        <v>297.32</v>
      </c>
      <c r="AA61" s="100">
        <f t="shared" si="14"/>
        <v>3677.96</v>
      </c>
      <c r="AB61" s="100">
        <v>0</v>
      </c>
      <c r="AC61" s="100">
        <v>0</v>
      </c>
      <c r="AD61" s="100">
        <v>3975.28</v>
      </c>
      <c r="AE61" s="100">
        <v>0</v>
      </c>
      <c r="AF61" s="100">
        <v>0</v>
      </c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0">
        <v>0</v>
      </c>
      <c r="AN61" s="100">
        <v>0</v>
      </c>
      <c r="AO61" s="100">
        <v>0</v>
      </c>
      <c r="AP61" s="100">
        <v>0</v>
      </c>
      <c r="AQ61" s="100">
        <v>0</v>
      </c>
      <c r="AR61" s="100">
        <v>0</v>
      </c>
      <c r="AS61" s="100">
        <v>297.32</v>
      </c>
      <c r="AT61" s="100">
        <v>0</v>
      </c>
      <c r="AU61" s="100">
        <v>0</v>
      </c>
      <c r="AV61" s="55"/>
    </row>
    <row r="62" spans="1:52" s="26" customFormat="1" x14ac:dyDescent="0.2">
      <c r="A62" s="26">
        <v>51</v>
      </c>
      <c r="B62" s="91">
        <v>55</v>
      </c>
      <c r="C62" s="92" t="s">
        <v>349</v>
      </c>
      <c r="D62" s="92" t="s">
        <v>350</v>
      </c>
      <c r="E62" s="92" t="s">
        <v>351</v>
      </c>
      <c r="F62" s="92" t="s">
        <v>352</v>
      </c>
      <c r="G62" s="93" t="s">
        <v>353</v>
      </c>
      <c r="H62" s="94">
        <v>44446</v>
      </c>
      <c r="I62" s="91" t="s">
        <v>52</v>
      </c>
      <c r="J62" s="96" t="s">
        <v>158</v>
      </c>
      <c r="K62" s="91">
        <v>114</v>
      </c>
      <c r="L62" s="92" t="s">
        <v>354</v>
      </c>
      <c r="M62" s="91" t="s">
        <v>160</v>
      </c>
      <c r="N62" s="97" t="s">
        <v>355</v>
      </c>
      <c r="O62" s="92" t="s">
        <v>356</v>
      </c>
      <c r="P62" s="96" t="s">
        <v>58</v>
      </c>
      <c r="Q62" s="91" t="s">
        <v>163</v>
      </c>
      <c r="R62" s="92">
        <v>202219</v>
      </c>
      <c r="S62" s="92">
        <v>202219</v>
      </c>
      <c r="T62" s="92">
        <v>202219</v>
      </c>
      <c r="U62" s="91" t="s">
        <v>60</v>
      </c>
      <c r="V62" s="97"/>
      <c r="W62" s="98">
        <v>864561</v>
      </c>
      <c r="X62" s="92" t="s">
        <v>62</v>
      </c>
      <c r="Y62" s="99">
        <f t="shared" si="12"/>
        <v>4258.09</v>
      </c>
      <c r="Z62" s="99">
        <f t="shared" si="13"/>
        <v>328.09</v>
      </c>
      <c r="AA62" s="100">
        <f t="shared" si="14"/>
        <v>3930</v>
      </c>
      <c r="AB62" s="100">
        <v>0</v>
      </c>
      <c r="AC62" s="100">
        <v>0</v>
      </c>
      <c r="AD62" s="100">
        <v>4258.09</v>
      </c>
      <c r="AE62" s="100">
        <v>0</v>
      </c>
      <c r="AF62" s="100">
        <v>0</v>
      </c>
      <c r="AG62" s="100">
        <v>0</v>
      </c>
      <c r="AH62" s="100">
        <v>0</v>
      </c>
      <c r="AI62" s="100">
        <v>0</v>
      </c>
      <c r="AJ62" s="100">
        <v>0</v>
      </c>
      <c r="AK62" s="100">
        <v>0</v>
      </c>
      <c r="AL62" s="100">
        <v>0</v>
      </c>
      <c r="AM62" s="100">
        <v>0</v>
      </c>
      <c r="AN62" s="100">
        <v>0</v>
      </c>
      <c r="AO62" s="100">
        <v>0</v>
      </c>
      <c r="AP62" s="100">
        <v>0</v>
      </c>
      <c r="AQ62" s="100">
        <v>0</v>
      </c>
      <c r="AR62" s="100">
        <v>0</v>
      </c>
      <c r="AS62" s="100">
        <v>328.09</v>
      </c>
      <c r="AT62" s="100">
        <v>0</v>
      </c>
      <c r="AU62" s="100">
        <v>0</v>
      </c>
      <c r="AV62" s="55"/>
    </row>
    <row r="63" spans="1:52" s="26" customFormat="1" x14ac:dyDescent="0.2">
      <c r="A63" s="26">
        <v>52</v>
      </c>
      <c r="B63" s="91">
        <v>46</v>
      </c>
      <c r="C63" s="92" t="s">
        <v>295</v>
      </c>
      <c r="D63" s="92" t="s">
        <v>296</v>
      </c>
      <c r="E63" s="92" t="s">
        <v>119</v>
      </c>
      <c r="F63" s="92" t="s">
        <v>297</v>
      </c>
      <c r="G63" s="93" t="s">
        <v>298</v>
      </c>
      <c r="H63" s="94">
        <v>44477</v>
      </c>
      <c r="I63" s="91" t="s">
        <v>52</v>
      </c>
      <c r="J63" s="96" t="s">
        <v>158</v>
      </c>
      <c r="K63" s="91">
        <v>114</v>
      </c>
      <c r="L63" s="92" t="s">
        <v>299</v>
      </c>
      <c r="M63" s="91" t="s">
        <v>160</v>
      </c>
      <c r="N63" s="97" t="s">
        <v>152</v>
      </c>
      <c r="O63" s="92" t="s">
        <v>153</v>
      </c>
      <c r="P63" s="96" t="s">
        <v>58</v>
      </c>
      <c r="Q63" s="91" t="s">
        <v>163</v>
      </c>
      <c r="R63" s="92">
        <v>202219</v>
      </c>
      <c r="S63" s="92">
        <v>202219</v>
      </c>
      <c r="T63" s="92">
        <v>202219</v>
      </c>
      <c r="U63" s="91" t="s">
        <v>60</v>
      </c>
      <c r="V63" s="97"/>
      <c r="W63" s="98">
        <v>678200</v>
      </c>
      <c r="X63" s="92" t="s">
        <v>62</v>
      </c>
      <c r="Y63" s="99">
        <f t="shared" si="12"/>
        <v>6725.46</v>
      </c>
      <c r="Z63" s="99">
        <f t="shared" si="13"/>
        <v>725.46</v>
      </c>
      <c r="AA63" s="100">
        <f t="shared" si="14"/>
        <v>6000</v>
      </c>
      <c r="AB63" s="100">
        <v>0</v>
      </c>
      <c r="AC63" s="100">
        <v>0</v>
      </c>
      <c r="AD63" s="100">
        <v>6725.46</v>
      </c>
      <c r="AE63" s="100">
        <v>0</v>
      </c>
      <c r="AF63" s="100">
        <v>0</v>
      </c>
      <c r="AG63" s="100">
        <v>0</v>
      </c>
      <c r="AH63" s="100">
        <v>0</v>
      </c>
      <c r="AI63" s="100">
        <v>0</v>
      </c>
      <c r="AJ63" s="100">
        <v>0</v>
      </c>
      <c r="AK63" s="100">
        <v>0</v>
      </c>
      <c r="AL63" s="100">
        <v>0</v>
      </c>
      <c r="AM63" s="100">
        <v>0</v>
      </c>
      <c r="AN63" s="100">
        <v>0</v>
      </c>
      <c r="AO63" s="100">
        <v>0</v>
      </c>
      <c r="AP63" s="100">
        <v>0</v>
      </c>
      <c r="AQ63" s="100">
        <v>0</v>
      </c>
      <c r="AR63" s="100">
        <v>0</v>
      </c>
      <c r="AS63" s="100">
        <v>725.46</v>
      </c>
      <c r="AT63" s="100">
        <v>0</v>
      </c>
      <c r="AU63" s="100">
        <v>0</v>
      </c>
      <c r="AV63" s="55"/>
    </row>
    <row r="64" spans="1:52" s="26" customFormat="1" x14ac:dyDescent="0.2">
      <c r="A64" s="26">
        <v>53</v>
      </c>
      <c r="B64" s="91">
        <v>57</v>
      </c>
      <c r="C64" s="92" t="s">
        <v>362</v>
      </c>
      <c r="D64" s="92" t="s">
        <v>363</v>
      </c>
      <c r="E64" s="92" t="s">
        <v>364</v>
      </c>
      <c r="F64" s="92" t="s">
        <v>365</v>
      </c>
      <c r="G64" s="93" t="s">
        <v>366</v>
      </c>
      <c r="H64" s="94">
        <v>44439</v>
      </c>
      <c r="I64" s="91" t="s">
        <v>52</v>
      </c>
      <c r="J64" s="96" t="s">
        <v>158</v>
      </c>
      <c r="K64" s="91">
        <v>114</v>
      </c>
      <c r="L64" s="92" t="s">
        <v>367</v>
      </c>
      <c r="M64" s="91" t="s">
        <v>115</v>
      </c>
      <c r="N64" s="97" t="s">
        <v>152</v>
      </c>
      <c r="O64" s="92" t="s">
        <v>153</v>
      </c>
      <c r="P64" s="96" t="s">
        <v>58</v>
      </c>
      <c r="Q64" s="91" t="s">
        <v>163</v>
      </c>
      <c r="R64" s="92">
        <v>202219</v>
      </c>
      <c r="S64" s="92">
        <v>202219</v>
      </c>
      <c r="T64" s="92">
        <v>202219</v>
      </c>
      <c r="U64" s="91" t="s">
        <v>60</v>
      </c>
      <c r="V64" s="97"/>
      <c r="W64" s="98">
        <v>229460</v>
      </c>
      <c r="X64" s="92" t="s">
        <v>62</v>
      </c>
      <c r="Y64" s="99">
        <f t="shared" si="12"/>
        <v>4259.22</v>
      </c>
      <c r="Z64" s="99">
        <f t="shared" si="13"/>
        <v>328.22</v>
      </c>
      <c r="AA64" s="100">
        <f t="shared" si="14"/>
        <v>3931</v>
      </c>
      <c r="AB64" s="100">
        <v>0</v>
      </c>
      <c r="AC64" s="100">
        <v>0</v>
      </c>
      <c r="AD64" s="100">
        <v>4259.22</v>
      </c>
      <c r="AE64" s="100">
        <v>0</v>
      </c>
      <c r="AF64" s="100">
        <v>0</v>
      </c>
      <c r="AG64" s="100">
        <v>0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0</v>
      </c>
      <c r="AS64" s="100">
        <v>328.22</v>
      </c>
      <c r="AT64" s="100">
        <v>0</v>
      </c>
      <c r="AU64" s="100">
        <v>0</v>
      </c>
      <c r="AV64" s="55"/>
    </row>
    <row r="65" spans="1:48" s="26" customFormat="1" x14ac:dyDescent="0.2">
      <c r="A65" s="26">
        <v>54</v>
      </c>
      <c r="B65" s="91">
        <v>67</v>
      </c>
      <c r="C65" s="92" t="s">
        <v>423</v>
      </c>
      <c r="D65" s="92" t="s">
        <v>424</v>
      </c>
      <c r="E65" s="92" t="s">
        <v>74</v>
      </c>
      <c r="F65" s="92" t="s">
        <v>425</v>
      </c>
      <c r="G65" s="93" t="s">
        <v>426</v>
      </c>
      <c r="H65" s="94">
        <v>44652</v>
      </c>
      <c r="I65" s="96" t="s">
        <v>52</v>
      </c>
      <c r="J65" s="96" t="s">
        <v>158</v>
      </c>
      <c r="K65" s="91">
        <v>114</v>
      </c>
      <c r="L65" s="92" t="s">
        <v>427</v>
      </c>
      <c r="M65" s="91" t="s">
        <v>160</v>
      </c>
      <c r="N65" s="97" t="s">
        <v>428</v>
      </c>
      <c r="O65" s="92" t="s">
        <v>429</v>
      </c>
      <c r="P65" s="96" t="s">
        <v>58</v>
      </c>
      <c r="Q65" s="91" t="s">
        <v>163</v>
      </c>
      <c r="R65" s="92">
        <v>202219</v>
      </c>
      <c r="S65" s="92">
        <v>202219</v>
      </c>
      <c r="T65" s="92">
        <v>202219</v>
      </c>
      <c r="U65" s="91" t="s">
        <v>60</v>
      </c>
      <c r="V65" s="97"/>
      <c r="W65" s="98">
        <v>981442</v>
      </c>
      <c r="X65" s="92" t="s">
        <v>62</v>
      </c>
      <c r="Y65" s="99">
        <f t="shared" si="12"/>
        <v>9329.73</v>
      </c>
      <c r="Z65" s="99">
        <f t="shared" si="13"/>
        <v>1281.73</v>
      </c>
      <c r="AA65" s="100">
        <f t="shared" si="14"/>
        <v>8048</v>
      </c>
      <c r="AB65" s="100">
        <v>0</v>
      </c>
      <c r="AC65" s="100">
        <v>0</v>
      </c>
      <c r="AD65" s="100">
        <v>9329.73</v>
      </c>
      <c r="AE65" s="100">
        <v>0</v>
      </c>
      <c r="AF65" s="100">
        <v>0</v>
      </c>
      <c r="AG65" s="100">
        <v>0</v>
      </c>
      <c r="AH65" s="100">
        <v>0</v>
      </c>
      <c r="AI65" s="100">
        <v>0</v>
      </c>
      <c r="AJ65" s="100">
        <v>0</v>
      </c>
      <c r="AK65" s="100">
        <v>0</v>
      </c>
      <c r="AL65" s="100">
        <v>0</v>
      </c>
      <c r="AM65" s="100">
        <v>0</v>
      </c>
      <c r="AN65" s="100">
        <v>0</v>
      </c>
      <c r="AO65" s="100">
        <v>0</v>
      </c>
      <c r="AP65" s="100">
        <v>0</v>
      </c>
      <c r="AQ65" s="100">
        <v>0</v>
      </c>
      <c r="AR65" s="100">
        <v>0</v>
      </c>
      <c r="AS65" s="100">
        <v>1281.73</v>
      </c>
      <c r="AT65" s="100">
        <v>0</v>
      </c>
      <c r="AU65" s="100">
        <v>0</v>
      </c>
      <c r="AV65" s="55"/>
    </row>
    <row r="66" spans="1:48" s="4" customFormat="1" x14ac:dyDescent="0.2">
      <c r="A66" s="26">
        <v>55</v>
      </c>
      <c r="B66" s="91">
        <v>39</v>
      </c>
      <c r="C66" s="92" t="s">
        <v>258</v>
      </c>
      <c r="D66" s="92" t="s">
        <v>259</v>
      </c>
      <c r="E66" s="92" t="s">
        <v>74</v>
      </c>
      <c r="F66" s="92" t="s">
        <v>74</v>
      </c>
      <c r="G66" s="92" t="s">
        <v>260</v>
      </c>
      <c r="H66" s="94">
        <v>44439</v>
      </c>
      <c r="I66" s="91" t="s">
        <v>52</v>
      </c>
      <c r="J66" s="96" t="s">
        <v>158</v>
      </c>
      <c r="K66" s="91">
        <v>113</v>
      </c>
      <c r="L66" s="92" t="s">
        <v>261</v>
      </c>
      <c r="M66" s="91" t="s">
        <v>160</v>
      </c>
      <c r="N66" s="97" t="s">
        <v>262</v>
      </c>
      <c r="O66" s="92" t="s">
        <v>263</v>
      </c>
      <c r="P66" s="96" t="s">
        <v>58</v>
      </c>
      <c r="Q66" s="91" t="s">
        <v>163</v>
      </c>
      <c r="R66" s="92">
        <v>202219</v>
      </c>
      <c r="S66" s="92">
        <v>202219</v>
      </c>
      <c r="T66" s="92">
        <v>202219</v>
      </c>
      <c r="U66" s="91" t="s">
        <v>60</v>
      </c>
      <c r="V66" s="97"/>
      <c r="W66" s="98">
        <v>864472</v>
      </c>
      <c r="X66" s="92" t="s">
        <v>62</v>
      </c>
      <c r="Y66" s="99">
        <f t="shared" si="12"/>
        <v>7361.27</v>
      </c>
      <c r="Z66" s="99">
        <f t="shared" si="13"/>
        <v>861.27</v>
      </c>
      <c r="AA66" s="100">
        <f t="shared" si="14"/>
        <v>6500</v>
      </c>
      <c r="AB66" s="100">
        <v>0</v>
      </c>
      <c r="AC66" s="100">
        <v>0</v>
      </c>
      <c r="AD66" s="100">
        <v>7361.27</v>
      </c>
      <c r="AE66" s="100">
        <v>0</v>
      </c>
      <c r="AF66" s="100">
        <v>0</v>
      </c>
      <c r="AG66" s="100">
        <v>0</v>
      </c>
      <c r="AH66" s="100">
        <v>0</v>
      </c>
      <c r="AI66" s="100">
        <v>0</v>
      </c>
      <c r="AJ66" s="100">
        <v>0</v>
      </c>
      <c r="AK66" s="100">
        <v>0</v>
      </c>
      <c r="AL66" s="100">
        <v>0</v>
      </c>
      <c r="AM66" s="100">
        <v>0</v>
      </c>
      <c r="AN66" s="100">
        <v>0</v>
      </c>
      <c r="AO66" s="100">
        <v>0</v>
      </c>
      <c r="AP66" s="100">
        <v>0</v>
      </c>
      <c r="AQ66" s="100">
        <v>0</v>
      </c>
      <c r="AR66" s="100">
        <v>0</v>
      </c>
      <c r="AS66" s="100">
        <v>861.27</v>
      </c>
      <c r="AT66" s="100">
        <v>0</v>
      </c>
      <c r="AU66" s="100">
        <v>0</v>
      </c>
      <c r="AV66" s="55"/>
    </row>
    <row r="67" spans="1:48" s="26" customFormat="1" x14ac:dyDescent="0.2">
      <c r="A67" s="26">
        <v>56</v>
      </c>
      <c r="B67" s="91">
        <v>40</v>
      </c>
      <c r="C67" s="92" t="s">
        <v>264</v>
      </c>
      <c r="D67" s="92" t="s">
        <v>265</v>
      </c>
      <c r="E67" s="92" t="s">
        <v>266</v>
      </c>
      <c r="F67" s="92" t="s">
        <v>267</v>
      </c>
      <c r="G67" s="93" t="s">
        <v>268</v>
      </c>
      <c r="H67" s="94">
        <v>44439</v>
      </c>
      <c r="I67" s="91" t="s">
        <v>52</v>
      </c>
      <c r="J67" s="96" t="s">
        <v>158</v>
      </c>
      <c r="K67" s="91">
        <v>114</v>
      </c>
      <c r="L67" s="92" t="s">
        <v>269</v>
      </c>
      <c r="M67" s="91" t="s">
        <v>115</v>
      </c>
      <c r="N67" s="97" t="s">
        <v>262</v>
      </c>
      <c r="O67" s="92" t="s">
        <v>263</v>
      </c>
      <c r="P67" s="96" t="s">
        <v>58</v>
      </c>
      <c r="Q67" s="91" t="s">
        <v>163</v>
      </c>
      <c r="R67" s="92">
        <v>202219</v>
      </c>
      <c r="S67" s="92">
        <v>202219</v>
      </c>
      <c r="T67" s="92">
        <v>202219</v>
      </c>
      <c r="U67" s="91" t="s">
        <v>60</v>
      </c>
      <c r="V67" s="97"/>
      <c r="W67" s="98">
        <v>213414</v>
      </c>
      <c r="X67" s="92" t="s">
        <v>62</v>
      </c>
      <c r="Y67" s="99">
        <f t="shared" si="12"/>
        <v>4999.92</v>
      </c>
      <c r="Z67" s="99">
        <f t="shared" si="13"/>
        <v>421.91</v>
      </c>
      <c r="AA67" s="100">
        <f t="shared" si="14"/>
        <v>4578.01</v>
      </c>
      <c r="AB67" s="100">
        <v>0</v>
      </c>
      <c r="AC67" s="100">
        <v>0</v>
      </c>
      <c r="AD67" s="100">
        <v>4999.92</v>
      </c>
      <c r="AE67" s="100">
        <v>0</v>
      </c>
      <c r="AF67" s="100">
        <v>0</v>
      </c>
      <c r="AG67" s="100">
        <v>0</v>
      </c>
      <c r="AH67" s="100">
        <v>0</v>
      </c>
      <c r="AI67" s="100">
        <v>0</v>
      </c>
      <c r="AJ67" s="100">
        <v>0</v>
      </c>
      <c r="AK67" s="100">
        <v>0</v>
      </c>
      <c r="AL67" s="100">
        <v>0</v>
      </c>
      <c r="AM67" s="100">
        <v>0</v>
      </c>
      <c r="AN67" s="100">
        <v>0</v>
      </c>
      <c r="AO67" s="100">
        <v>0</v>
      </c>
      <c r="AP67" s="100">
        <v>0</v>
      </c>
      <c r="AQ67" s="100">
        <v>0</v>
      </c>
      <c r="AR67" s="100">
        <v>0</v>
      </c>
      <c r="AS67" s="100">
        <v>421.91</v>
      </c>
      <c r="AT67" s="100">
        <v>0</v>
      </c>
      <c r="AU67" s="100">
        <v>0</v>
      </c>
      <c r="AV67" s="55"/>
    </row>
    <row r="68" spans="1:48" s="26" customFormat="1" x14ac:dyDescent="0.2">
      <c r="A68" s="26">
        <v>57</v>
      </c>
      <c r="B68" s="91">
        <v>78</v>
      </c>
      <c r="C68" s="92" t="s">
        <v>471</v>
      </c>
      <c r="D68" s="92" t="s">
        <v>472</v>
      </c>
      <c r="E68" s="92" t="s">
        <v>74</v>
      </c>
      <c r="F68" s="92" t="s">
        <v>473</v>
      </c>
      <c r="G68" s="93" t="s">
        <v>474</v>
      </c>
      <c r="H68" s="94">
        <v>44757</v>
      </c>
      <c r="I68" s="96" t="s">
        <v>52</v>
      </c>
      <c r="J68" s="96" t="s">
        <v>158</v>
      </c>
      <c r="K68" s="91">
        <v>114</v>
      </c>
      <c r="L68" s="92" t="s">
        <v>475</v>
      </c>
      <c r="M68" s="91" t="s">
        <v>160</v>
      </c>
      <c r="N68" s="97" t="s">
        <v>262</v>
      </c>
      <c r="O68" s="92" t="s">
        <v>263</v>
      </c>
      <c r="P68" s="96" t="s">
        <v>58</v>
      </c>
      <c r="Q68" s="91" t="s">
        <v>163</v>
      </c>
      <c r="R68" s="92">
        <v>202219</v>
      </c>
      <c r="S68" s="92">
        <v>202219</v>
      </c>
      <c r="T68" s="92">
        <v>202219</v>
      </c>
      <c r="U68" s="91" t="s">
        <v>60</v>
      </c>
      <c r="V68" s="135"/>
      <c r="W68" s="135"/>
      <c r="X68" s="135" t="s">
        <v>62</v>
      </c>
      <c r="Y68" s="99">
        <f t="shared" si="12"/>
        <v>4999.95</v>
      </c>
      <c r="Z68" s="99">
        <f t="shared" si="13"/>
        <v>421.91</v>
      </c>
      <c r="AA68" s="100">
        <f t="shared" si="14"/>
        <v>4578.04</v>
      </c>
      <c r="AB68" s="100">
        <v>0</v>
      </c>
      <c r="AC68" s="100">
        <v>0</v>
      </c>
      <c r="AD68" s="100">
        <v>4999.95</v>
      </c>
      <c r="AE68" s="100">
        <v>0</v>
      </c>
      <c r="AF68" s="100">
        <v>0</v>
      </c>
      <c r="AG68" s="100">
        <v>0</v>
      </c>
      <c r="AH68" s="100">
        <v>0</v>
      </c>
      <c r="AI68" s="100">
        <v>0</v>
      </c>
      <c r="AJ68" s="100">
        <v>0</v>
      </c>
      <c r="AK68" s="100">
        <v>0</v>
      </c>
      <c r="AL68" s="100">
        <v>0</v>
      </c>
      <c r="AM68" s="100">
        <v>0</v>
      </c>
      <c r="AN68" s="100">
        <v>0</v>
      </c>
      <c r="AO68" s="100">
        <v>0</v>
      </c>
      <c r="AP68" s="100">
        <v>0</v>
      </c>
      <c r="AQ68" s="100">
        <v>0</v>
      </c>
      <c r="AR68" s="100">
        <v>0</v>
      </c>
      <c r="AS68" s="100">
        <v>421.91</v>
      </c>
      <c r="AT68" s="100">
        <v>0</v>
      </c>
      <c r="AU68" s="100">
        <v>0</v>
      </c>
      <c r="AV68" s="55"/>
    </row>
    <row r="69" spans="1:48" s="26" customFormat="1" x14ac:dyDescent="0.2">
      <c r="A69" s="26">
        <v>58</v>
      </c>
      <c r="B69" s="91">
        <v>42</v>
      </c>
      <c r="C69" s="92" t="s">
        <v>273</v>
      </c>
      <c r="D69" s="92" t="s">
        <v>274</v>
      </c>
      <c r="E69" s="92" t="s">
        <v>65</v>
      </c>
      <c r="F69" s="92" t="s">
        <v>74</v>
      </c>
      <c r="G69" s="93" t="s">
        <v>275</v>
      </c>
      <c r="H69" s="134">
        <v>44439</v>
      </c>
      <c r="I69" s="91" t="s">
        <v>52</v>
      </c>
      <c r="J69" s="96" t="s">
        <v>158</v>
      </c>
      <c r="K69" s="91">
        <v>114</v>
      </c>
      <c r="L69" s="92" t="s">
        <v>276</v>
      </c>
      <c r="M69" s="91" t="s">
        <v>160</v>
      </c>
      <c r="N69" s="97" t="s">
        <v>277</v>
      </c>
      <c r="O69" s="92" t="s">
        <v>278</v>
      </c>
      <c r="P69" s="96" t="s">
        <v>58</v>
      </c>
      <c r="Q69" s="91" t="s">
        <v>163</v>
      </c>
      <c r="R69" s="92">
        <v>202219</v>
      </c>
      <c r="S69" s="92">
        <v>202219</v>
      </c>
      <c r="T69" s="92">
        <v>202219</v>
      </c>
      <c r="U69" s="91" t="s">
        <v>60</v>
      </c>
      <c r="V69" s="97"/>
      <c r="W69" s="98">
        <v>458338</v>
      </c>
      <c r="X69" s="92" t="s">
        <v>62</v>
      </c>
      <c r="Y69" s="99">
        <f t="shared" si="12"/>
        <v>7997.07</v>
      </c>
      <c r="Z69" s="99">
        <f t="shared" si="13"/>
        <v>997.07</v>
      </c>
      <c r="AA69" s="100">
        <f t="shared" si="14"/>
        <v>7000</v>
      </c>
      <c r="AB69" s="100">
        <v>0</v>
      </c>
      <c r="AC69" s="100">
        <v>0</v>
      </c>
      <c r="AD69" s="100">
        <v>7997.07</v>
      </c>
      <c r="AE69" s="100">
        <v>0</v>
      </c>
      <c r="AF69" s="100">
        <v>0</v>
      </c>
      <c r="AG69" s="100">
        <v>0</v>
      </c>
      <c r="AH69" s="100">
        <v>0</v>
      </c>
      <c r="AI69" s="100">
        <v>0</v>
      </c>
      <c r="AJ69" s="100">
        <v>0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0</v>
      </c>
      <c r="AQ69" s="100">
        <v>0</v>
      </c>
      <c r="AR69" s="100">
        <v>0</v>
      </c>
      <c r="AS69" s="100">
        <v>997.07</v>
      </c>
      <c r="AT69" s="100">
        <v>0</v>
      </c>
      <c r="AU69" s="100">
        <v>0</v>
      </c>
      <c r="AV69" s="55"/>
    </row>
    <row r="70" spans="1:48" s="26" customFormat="1" x14ac:dyDescent="0.2">
      <c r="A70" s="26">
        <v>59</v>
      </c>
      <c r="B70" s="91">
        <v>43</v>
      </c>
      <c r="C70" s="92" t="s">
        <v>279</v>
      </c>
      <c r="D70" s="92" t="s">
        <v>280</v>
      </c>
      <c r="E70" s="92" t="s">
        <v>133</v>
      </c>
      <c r="F70" s="92" t="s">
        <v>281</v>
      </c>
      <c r="G70" s="93" t="s">
        <v>282</v>
      </c>
      <c r="H70" s="94">
        <v>44439</v>
      </c>
      <c r="I70" s="91" t="s">
        <v>52</v>
      </c>
      <c r="J70" s="96" t="s">
        <v>158</v>
      </c>
      <c r="K70" s="91">
        <v>114</v>
      </c>
      <c r="L70" s="92" t="s">
        <v>283</v>
      </c>
      <c r="M70" s="91" t="s">
        <v>115</v>
      </c>
      <c r="N70" s="97" t="s">
        <v>277</v>
      </c>
      <c r="O70" s="92" t="s">
        <v>278</v>
      </c>
      <c r="P70" s="96" t="s">
        <v>58</v>
      </c>
      <c r="Q70" s="91" t="s">
        <v>163</v>
      </c>
      <c r="R70" s="92">
        <v>202219</v>
      </c>
      <c r="S70" s="92">
        <v>202219</v>
      </c>
      <c r="T70" s="92">
        <v>202219</v>
      </c>
      <c r="U70" s="91" t="s">
        <v>60</v>
      </c>
      <c r="V70" s="97"/>
      <c r="W70" s="98">
        <v>864480</v>
      </c>
      <c r="X70" s="92" t="s">
        <v>62</v>
      </c>
      <c r="Y70" s="99">
        <f t="shared" si="12"/>
        <v>6725.46</v>
      </c>
      <c r="Z70" s="99">
        <f t="shared" si="13"/>
        <v>725.46</v>
      </c>
      <c r="AA70" s="100">
        <f t="shared" si="14"/>
        <v>6000</v>
      </c>
      <c r="AB70" s="100">
        <v>0</v>
      </c>
      <c r="AC70" s="100">
        <v>0</v>
      </c>
      <c r="AD70" s="100">
        <v>6725.46</v>
      </c>
      <c r="AE70" s="100">
        <v>0</v>
      </c>
      <c r="AF70" s="100">
        <v>0</v>
      </c>
      <c r="AG70" s="100">
        <v>0</v>
      </c>
      <c r="AH70" s="100">
        <v>0</v>
      </c>
      <c r="AI70" s="100">
        <v>0</v>
      </c>
      <c r="AJ70" s="100">
        <v>0</v>
      </c>
      <c r="AK70" s="100">
        <v>0</v>
      </c>
      <c r="AL70" s="100">
        <v>0</v>
      </c>
      <c r="AM70" s="100">
        <v>0</v>
      </c>
      <c r="AN70" s="100">
        <v>0</v>
      </c>
      <c r="AO70" s="100">
        <v>0</v>
      </c>
      <c r="AP70" s="100">
        <v>0</v>
      </c>
      <c r="AQ70" s="100">
        <v>0</v>
      </c>
      <c r="AR70" s="100">
        <v>0</v>
      </c>
      <c r="AS70" s="100">
        <v>725.46</v>
      </c>
      <c r="AT70" s="100">
        <v>0</v>
      </c>
      <c r="AU70" s="100">
        <v>0</v>
      </c>
      <c r="AV70" s="55"/>
    </row>
    <row r="71" spans="1:48" s="26" customFormat="1" x14ac:dyDescent="0.2">
      <c r="A71" s="26">
        <v>60</v>
      </c>
      <c r="B71" s="91">
        <v>62</v>
      </c>
      <c r="C71" s="92" t="s">
        <v>391</v>
      </c>
      <c r="D71" s="92" t="s">
        <v>392</v>
      </c>
      <c r="E71" s="92" t="s">
        <v>370</v>
      </c>
      <c r="F71" s="92" t="s">
        <v>324</v>
      </c>
      <c r="G71" s="93" t="s">
        <v>393</v>
      </c>
      <c r="H71" s="94">
        <v>44460</v>
      </c>
      <c r="I71" s="91" t="s">
        <v>52</v>
      </c>
      <c r="J71" s="96" t="s">
        <v>158</v>
      </c>
      <c r="K71" s="91">
        <v>114</v>
      </c>
      <c r="L71" s="92" t="s">
        <v>394</v>
      </c>
      <c r="M71" s="91" t="s">
        <v>160</v>
      </c>
      <c r="N71" s="97" t="s">
        <v>395</v>
      </c>
      <c r="O71" s="92" t="s">
        <v>396</v>
      </c>
      <c r="P71" s="96" t="s">
        <v>58</v>
      </c>
      <c r="Q71" s="91" t="s">
        <v>163</v>
      </c>
      <c r="R71" s="92">
        <v>202219</v>
      </c>
      <c r="S71" s="92">
        <v>202219</v>
      </c>
      <c r="T71" s="92">
        <v>202219</v>
      </c>
      <c r="U71" s="91" t="s">
        <v>60</v>
      </c>
      <c r="V71" s="97"/>
      <c r="W71" s="98">
        <v>634714</v>
      </c>
      <c r="X71" s="92" t="s">
        <v>62</v>
      </c>
      <c r="Y71" s="99">
        <f t="shared" si="12"/>
        <v>6725.46</v>
      </c>
      <c r="Z71" s="99">
        <f t="shared" si="13"/>
        <v>2395.46</v>
      </c>
      <c r="AA71" s="100">
        <f t="shared" si="14"/>
        <v>4330</v>
      </c>
      <c r="AB71" s="100">
        <v>0</v>
      </c>
      <c r="AC71" s="100">
        <v>0</v>
      </c>
      <c r="AD71" s="100">
        <v>6725.46</v>
      </c>
      <c r="AE71" s="100">
        <v>0</v>
      </c>
      <c r="AF71" s="100">
        <v>0</v>
      </c>
      <c r="AG71" s="100">
        <v>0</v>
      </c>
      <c r="AH71" s="100">
        <v>0</v>
      </c>
      <c r="AI71" s="100">
        <v>0</v>
      </c>
      <c r="AJ71" s="100">
        <v>0</v>
      </c>
      <c r="AK71" s="100">
        <v>0</v>
      </c>
      <c r="AL71" s="100">
        <v>0</v>
      </c>
      <c r="AM71" s="100">
        <v>0</v>
      </c>
      <c r="AN71" s="100">
        <v>0</v>
      </c>
      <c r="AO71" s="100">
        <v>0</v>
      </c>
      <c r="AP71" s="100">
        <v>0</v>
      </c>
      <c r="AQ71" s="100">
        <v>0</v>
      </c>
      <c r="AR71" s="100">
        <v>0</v>
      </c>
      <c r="AS71" s="100">
        <v>725.46</v>
      </c>
      <c r="AT71" s="100">
        <v>1670</v>
      </c>
      <c r="AU71" s="100">
        <v>0</v>
      </c>
      <c r="AV71" s="55"/>
    </row>
    <row r="72" spans="1:48" s="26" customFormat="1" x14ac:dyDescent="0.2">
      <c r="A72" s="26">
        <v>61</v>
      </c>
      <c r="B72" s="91">
        <v>18</v>
      </c>
      <c r="C72" s="92" t="s">
        <v>154</v>
      </c>
      <c r="D72" s="92" t="s">
        <v>155</v>
      </c>
      <c r="E72" s="92" t="s">
        <v>156</v>
      </c>
      <c r="F72" s="92" t="s">
        <v>74</v>
      </c>
      <c r="G72" s="93" t="s">
        <v>157</v>
      </c>
      <c r="H72" s="94">
        <v>44439</v>
      </c>
      <c r="I72" s="91" t="s">
        <v>52</v>
      </c>
      <c r="J72" s="96" t="s">
        <v>158</v>
      </c>
      <c r="K72" s="91">
        <v>114</v>
      </c>
      <c r="L72" s="92" t="s">
        <v>159</v>
      </c>
      <c r="M72" s="91" t="s">
        <v>160</v>
      </c>
      <c r="N72" s="97" t="s">
        <v>161</v>
      </c>
      <c r="O72" s="92" t="s">
        <v>162</v>
      </c>
      <c r="P72" s="96" t="s">
        <v>58</v>
      </c>
      <c r="Q72" s="91" t="s">
        <v>163</v>
      </c>
      <c r="R72" s="92">
        <v>202219</v>
      </c>
      <c r="S72" s="92">
        <v>202219</v>
      </c>
      <c r="T72" s="92">
        <v>202219</v>
      </c>
      <c r="U72" s="91" t="s">
        <v>60</v>
      </c>
      <c r="V72" s="97"/>
      <c r="W72" s="98">
        <v>864307</v>
      </c>
      <c r="X72" s="92" t="s">
        <v>62</v>
      </c>
      <c r="Y72" s="99">
        <f t="shared" si="12"/>
        <v>4543.1000000000004</v>
      </c>
      <c r="Z72" s="99">
        <f t="shared" si="13"/>
        <v>359.1</v>
      </c>
      <c r="AA72" s="100">
        <f t="shared" si="14"/>
        <v>4184</v>
      </c>
      <c r="AB72" s="100">
        <v>0</v>
      </c>
      <c r="AC72" s="100">
        <v>0</v>
      </c>
      <c r="AD72" s="100">
        <v>4543.1000000000004</v>
      </c>
      <c r="AE72" s="100">
        <v>0</v>
      </c>
      <c r="AF72" s="100">
        <v>0</v>
      </c>
      <c r="AG72" s="100">
        <v>0</v>
      </c>
      <c r="AH72" s="100">
        <v>0</v>
      </c>
      <c r="AI72" s="100">
        <v>0</v>
      </c>
      <c r="AJ72" s="100">
        <v>0</v>
      </c>
      <c r="AK72" s="100">
        <v>0</v>
      </c>
      <c r="AL72" s="100">
        <v>0</v>
      </c>
      <c r="AM72" s="100">
        <v>0</v>
      </c>
      <c r="AN72" s="100">
        <v>0</v>
      </c>
      <c r="AO72" s="100">
        <v>0</v>
      </c>
      <c r="AP72" s="100">
        <v>0</v>
      </c>
      <c r="AQ72" s="100">
        <v>0</v>
      </c>
      <c r="AR72" s="100">
        <v>0</v>
      </c>
      <c r="AS72" s="100">
        <v>359.1</v>
      </c>
      <c r="AT72" s="100">
        <v>0</v>
      </c>
      <c r="AU72" s="100">
        <v>0</v>
      </c>
      <c r="AV72" s="55"/>
    </row>
    <row r="73" spans="1:48" s="26" customFormat="1" x14ac:dyDescent="0.2">
      <c r="A73" s="26">
        <v>62</v>
      </c>
      <c r="B73" s="91">
        <v>19</v>
      </c>
      <c r="C73" s="92" t="s">
        <v>164</v>
      </c>
      <c r="D73" s="92" t="s">
        <v>165</v>
      </c>
      <c r="E73" s="92" t="s">
        <v>166</v>
      </c>
      <c r="F73" s="92" t="s">
        <v>125</v>
      </c>
      <c r="G73" s="93" t="s">
        <v>167</v>
      </c>
      <c r="H73" s="94">
        <v>44439</v>
      </c>
      <c r="I73" s="91" t="s">
        <v>52</v>
      </c>
      <c r="J73" s="96" t="s">
        <v>158</v>
      </c>
      <c r="K73" s="91">
        <v>114</v>
      </c>
      <c r="L73" s="92" t="s">
        <v>168</v>
      </c>
      <c r="M73" s="91" t="s">
        <v>115</v>
      </c>
      <c r="N73" s="97" t="s">
        <v>161</v>
      </c>
      <c r="O73" s="92" t="s">
        <v>162</v>
      </c>
      <c r="P73" s="96" t="s">
        <v>58</v>
      </c>
      <c r="Q73" s="91" t="s">
        <v>163</v>
      </c>
      <c r="R73" s="92">
        <v>202219</v>
      </c>
      <c r="S73" s="92">
        <v>202219</v>
      </c>
      <c r="T73" s="92">
        <v>202219</v>
      </c>
      <c r="U73" s="91" t="s">
        <v>60</v>
      </c>
      <c r="V73" s="97"/>
      <c r="W73" s="98">
        <v>127628</v>
      </c>
      <c r="X73" s="92" t="s">
        <v>62</v>
      </c>
      <c r="Y73" s="99">
        <f t="shared" si="12"/>
        <v>3407.44</v>
      </c>
      <c r="Z73" s="99">
        <f t="shared" si="13"/>
        <v>110.44</v>
      </c>
      <c r="AA73" s="100">
        <f t="shared" si="14"/>
        <v>3297</v>
      </c>
      <c r="AB73" s="100">
        <v>0</v>
      </c>
      <c r="AC73" s="100">
        <v>0</v>
      </c>
      <c r="AD73" s="100">
        <v>3407.44</v>
      </c>
      <c r="AE73" s="100">
        <v>0</v>
      </c>
      <c r="AF73" s="100">
        <v>0</v>
      </c>
      <c r="AG73" s="100">
        <v>0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0</v>
      </c>
      <c r="AP73" s="100">
        <v>0</v>
      </c>
      <c r="AQ73" s="100">
        <v>0</v>
      </c>
      <c r="AR73" s="100">
        <v>0</v>
      </c>
      <c r="AS73" s="100">
        <v>110.44</v>
      </c>
      <c r="AT73" s="100">
        <v>0</v>
      </c>
      <c r="AU73" s="100">
        <v>0</v>
      </c>
      <c r="AV73" s="55"/>
    </row>
    <row r="74" spans="1:48" s="26" customFormat="1" x14ac:dyDescent="0.2">
      <c r="A74" s="26">
        <v>63</v>
      </c>
      <c r="B74" s="91">
        <v>20</v>
      </c>
      <c r="C74" s="92" t="s">
        <v>169</v>
      </c>
      <c r="D74" s="92" t="s">
        <v>170</v>
      </c>
      <c r="E74" s="92" t="s">
        <v>171</v>
      </c>
      <c r="F74" s="92" t="s">
        <v>50</v>
      </c>
      <c r="G74" s="93" t="s">
        <v>172</v>
      </c>
      <c r="H74" s="94">
        <v>44439</v>
      </c>
      <c r="I74" s="91" t="s">
        <v>52</v>
      </c>
      <c r="J74" s="96" t="s">
        <v>158</v>
      </c>
      <c r="K74" s="91">
        <v>114</v>
      </c>
      <c r="L74" s="92" t="s">
        <v>173</v>
      </c>
      <c r="M74" s="91" t="s">
        <v>115</v>
      </c>
      <c r="N74" s="97" t="s">
        <v>161</v>
      </c>
      <c r="O74" s="92" t="s">
        <v>162</v>
      </c>
      <c r="P74" s="96" t="s">
        <v>58</v>
      </c>
      <c r="Q74" s="91" t="s">
        <v>163</v>
      </c>
      <c r="R74" s="92">
        <v>202219</v>
      </c>
      <c r="S74" s="92">
        <v>202219</v>
      </c>
      <c r="T74" s="92">
        <v>202219</v>
      </c>
      <c r="U74" s="91" t="s">
        <v>60</v>
      </c>
      <c r="V74" s="97"/>
      <c r="W74" s="98">
        <v>864316</v>
      </c>
      <c r="X74" s="92" t="s">
        <v>62</v>
      </c>
      <c r="Y74" s="99">
        <f t="shared" si="12"/>
        <v>3975.33</v>
      </c>
      <c r="Z74" s="99">
        <f t="shared" si="13"/>
        <v>297.33</v>
      </c>
      <c r="AA74" s="100">
        <f t="shared" si="14"/>
        <v>3678</v>
      </c>
      <c r="AB74" s="100">
        <v>0</v>
      </c>
      <c r="AC74" s="100">
        <v>0</v>
      </c>
      <c r="AD74" s="100">
        <v>3975.33</v>
      </c>
      <c r="AE74" s="100">
        <v>0</v>
      </c>
      <c r="AF74" s="100">
        <v>0</v>
      </c>
      <c r="AG74" s="100">
        <v>0</v>
      </c>
      <c r="AH74" s="100">
        <v>0</v>
      </c>
      <c r="AI74" s="100">
        <v>0</v>
      </c>
      <c r="AJ74" s="100">
        <v>0</v>
      </c>
      <c r="AK74" s="100">
        <v>0</v>
      </c>
      <c r="AL74" s="100">
        <v>0</v>
      </c>
      <c r="AM74" s="100">
        <v>0</v>
      </c>
      <c r="AN74" s="100">
        <v>0</v>
      </c>
      <c r="AO74" s="100">
        <v>0</v>
      </c>
      <c r="AP74" s="100">
        <v>0</v>
      </c>
      <c r="AQ74" s="100">
        <v>0</v>
      </c>
      <c r="AR74" s="100">
        <v>0</v>
      </c>
      <c r="AS74" s="100">
        <v>297.33</v>
      </c>
      <c r="AT74" s="100">
        <v>0</v>
      </c>
      <c r="AU74" s="100">
        <v>0</v>
      </c>
      <c r="AV74" s="55"/>
    </row>
    <row r="75" spans="1:48" s="26" customFormat="1" x14ac:dyDescent="0.2">
      <c r="A75" s="26">
        <v>64</v>
      </c>
      <c r="B75" s="91">
        <v>21</v>
      </c>
      <c r="C75" s="92" t="s">
        <v>174</v>
      </c>
      <c r="D75" s="92" t="s">
        <v>175</v>
      </c>
      <c r="E75" s="92" t="s">
        <v>176</v>
      </c>
      <c r="F75" s="92" t="s">
        <v>65</v>
      </c>
      <c r="G75" s="93" t="s">
        <v>177</v>
      </c>
      <c r="H75" s="94">
        <v>44439</v>
      </c>
      <c r="I75" s="91" t="s">
        <v>52</v>
      </c>
      <c r="J75" s="96" t="s">
        <v>158</v>
      </c>
      <c r="K75" s="91">
        <v>114</v>
      </c>
      <c r="L75" s="92" t="s">
        <v>178</v>
      </c>
      <c r="M75" s="91" t="s">
        <v>115</v>
      </c>
      <c r="N75" s="97" t="s">
        <v>161</v>
      </c>
      <c r="O75" s="92" t="s">
        <v>162</v>
      </c>
      <c r="P75" s="96" t="s">
        <v>58</v>
      </c>
      <c r="Q75" s="91" t="s">
        <v>163</v>
      </c>
      <c r="R75" s="92">
        <v>202219</v>
      </c>
      <c r="S75" s="92">
        <v>202219</v>
      </c>
      <c r="T75" s="92">
        <v>202219</v>
      </c>
      <c r="U75" s="91" t="s">
        <v>60</v>
      </c>
      <c r="V75" s="97"/>
      <c r="W75" s="98">
        <v>426334</v>
      </c>
      <c r="X75" s="92" t="s">
        <v>62</v>
      </c>
      <c r="Y75" s="99">
        <f t="shared" si="12"/>
        <v>3407.44</v>
      </c>
      <c r="Z75" s="99">
        <f t="shared" si="13"/>
        <v>110.44</v>
      </c>
      <c r="AA75" s="100">
        <f t="shared" si="14"/>
        <v>3297</v>
      </c>
      <c r="AB75" s="100">
        <v>0</v>
      </c>
      <c r="AC75" s="100">
        <v>0</v>
      </c>
      <c r="AD75" s="100">
        <v>3407.44</v>
      </c>
      <c r="AE75" s="100">
        <v>0</v>
      </c>
      <c r="AF75" s="100">
        <v>0</v>
      </c>
      <c r="AG75" s="100">
        <v>0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0">
        <v>0</v>
      </c>
      <c r="AN75" s="100">
        <v>0</v>
      </c>
      <c r="AO75" s="100">
        <v>0</v>
      </c>
      <c r="AP75" s="100">
        <v>0</v>
      </c>
      <c r="AQ75" s="100">
        <v>0</v>
      </c>
      <c r="AR75" s="100">
        <v>0</v>
      </c>
      <c r="AS75" s="100">
        <v>110.44</v>
      </c>
      <c r="AT75" s="100">
        <v>0</v>
      </c>
      <c r="AU75" s="100">
        <v>0</v>
      </c>
      <c r="AV75" s="55"/>
    </row>
    <row r="76" spans="1:48" s="26" customFormat="1" x14ac:dyDescent="0.2">
      <c r="A76" s="26">
        <v>65</v>
      </c>
      <c r="B76" s="91">
        <v>22</v>
      </c>
      <c r="C76" s="92" t="s">
        <v>179</v>
      </c>
      <c r="D76" s="92" t="s">
        <v>180</v>
      </c>
      <c r="E76" s="92" t="s">
        <v>132</v>
      </c>
      <c r="F76" s="92" t="s">
        <v>181</v>
      </c>
      <c r="G76" s="93" t="s">
        <v>182</v>
      </c>
      <c r="H76" s="94">
        <v>44439</v>
      </c>
      <c r="I76" s="91" t="s">
        <v>52</v>
      </c>
      <c r="J76" s="96" t="s">
        <v>158</v>
      </c>
      <c r="K76" s="91">
        <v>114</v>
      </c>
      <c r="L76" s="92" t="s">
        <v>183</v>
      </c>
      <c r="M76" s="91" t="s">
        <v>115</v>
      </c>
      <c r="N76" s="97" t="s">
        <v>161</v>
      </c>
      <c r="O76" s="92" t="s">
        <v>162</v>
      </c>
      <c r="P76" s="96" t="s">
        <v>58</v>
      </c>
      <c r="Q76" s="91" t="s">
        <v>163</v>
      </c>
      <c r="R76" s="92">
        <v>202219</v>
      </c>
      <c r="S76" s="92">
        <v>202219</v>
      </c>
      <c r="T76" s="92">
        <v>202219</v>
      </c>
      <c r="U76" s="91" t="s">
        <v>60</v>
      </c>
      <c r="V76" s="97"/>
      <c r="W76" s="98">
        <v>864324</v>
      </c>
      <c r="X76" s="92" t="s">
        <v>62</v>
      </c>
      <c r="Y76" s="99">
        <f t="shared" si="12"/>
        <v>3407.44</v>
      </c>
      <c r="Z76" s="99">
        <f t="shared" si="13"/>
        <v>110.44</v>
      </c>
      <c r="AA76" s="100">
        <f t="shared" si="14"/>
        <v>3297</v>
      </c>
      <c r="AB76" s="100">
        <v>0</v>
      </c>
      <c r="AC76" s="100">
        <v>0</v>
      </c>
      <c r="AD76" s="100">
        <v>3407.44</v>
      </c>
      <c r="AE76" s="100">
        <v>0</v>
      </c>
      <c r="AF76" s="100">
        <v>0</v>
      </c>
      <c r="AG76" s="100" t="s">
        <v>184</v>
      </c>
      <c r="AH76" s="100">
        <v>0</v>
      </c>
      <c r="AI76" s="100">
        <v>0</v>
      </c>
      <c r="AJ76" s="100">
        <v>0</v>
      </c>
      <c r="AK76" s="100">
        <v>0</v>
      </c>
      <c r="AL76" s="100">
        <v>0</v>
      </c>
      <c r="AM76" s="100">
        <v>0</v>
      </c>
      <c r="AN76" s="100">
        <v>0</v>
      </c>
      <c r="AO76" s="100">
        <v>0</v>
      </c>
      <c r="AP76" s="100">
        <v>0</v>
      </c>
      <c r="AQ76" s="100">
        <v>0</v>
      </c>
      <c r="AR76" s="100">
        <v>0</v>
      </c>
      <c r="AS76" s="100">
        <v>110.44</v>
      </c>
      <c r="AT76" s="100">
        <v>0</v>
      </c>
      <c r="AU76" s="100">
        <v>0</v>
      </c>
      <c r="AV76" s="55"/>
    </row>
    <row r="77" spans="1:48" s="26" customFormat="1" x14ac:dyDescent="0.2">
      <c r="A77" s="26">
        <v>66</v>
      </c>
      <c r="B77" s="91">
        <v>63</v>
      </c>
      <c r="C77" s="92" t="s">
        <v>397</v>
      </c>
      <c r="D77" s="92" t="s">
        <v>398</v>
      </c>
      <c r="E77" s="92" t="s">
        <v>399</v>
      </c>
      <c r="F77" s="92" t="s">
        <v>400</v>
      </c>
      <c r="G77" s="93" t="s">
        <v>401</v>
      </c>
      <c r="H77" s="94">
        <v>44501</v>
      </c>
      <c r="I77" s="91" t="s">
        <v>52</v>
      </c>
      <c r="J77" s="96" t="s">
        <v>158</v>
      </c>
      <c r="K77" s="91">
        <v>114</v>
      </c>
      <c r="L77" s="92" t="s">
        <v>402</v>
      </c>
      <c r="M77" s="91" t="s">
        <v>115</v>
      </c>
      <c r="N77" s="97" t="s">
        <v>161</v>
      </c>
      <c r="O77" s="92" t="s">
        <v>162</v>
      </c>
      <c r="P77" s="96" t="s">
        <v>58</v>
      </c>
      <c r="Q77" s="91" t="s">
        <v>163</v>
      </c>
      <c r="R77" s="92">
        <v>202219</v>
      </c>
      <c r="S77" s="92">
        <v>202219</v>
      </c>
      <c r="T77" s="92">
        <v>202219</v>
      </c>
      <c r="U77" s="91" t="s">
        <v>60</v>
      </c>
      <c r="V77" s="97"/>
      <c r="W77" s="97" t="s">
        <v>403</v>
      </c>
      <c r="X77" s="92" t="s">
        <v>62</v>
      </c>
      <c r="Y77" s="99">
        <f t="shared" si="12"/>
        <v>4907.04</v>
      </c>
      <c r="Z77" s="99">
        <f t="shared" si="13"/>
        <v>407.04</v>
      </c>
      <c r="AA77" s="100">
        <f t="shared" si="14"/>
        <v>4500</v>
      </c>
      <c r="AB77" s="100">
        <v>0</v>
      </c>
      <c r="AC77" s="100">
        <v>0</v>
      </c>
      <c r="AD77" s="100">
        <v>4907.04</v>
      </c>
      <c r="AE77" s="100">
        <v>0</v>
      </c>
      <c r="AF77" s="100">
        <v>0</v>
      </c>
      <c r="AG77" s="100">
        <v>0</v>
      </c>
      <c r="AH77" s="100">
        <v>0</v>
      </c>
      <c r="AI77" s="100">
        <v>0</v>
      </c>
      <c r="AJ77" s="100">
        <v>0</v>
      </c>
      <c r="AK77" s="100">
        <v>0</v>
      </c>
      <c r="AL77" s="100">
        <v>0</v>
      </c>
      <c r="AM77" s="100">
        <v>0</v>
      </c>
      <c r="AN77" s="100">
        <v>0</v>
      </c>
      <c r="AO77" s="100">
        <v>0</v>
      </c>
      <c r="AP77" s="100">
        <v>0</v>
      </c>
      <c r="AQ77" s="100">
        <v>0</v>
      </c>
      <c r="AR77" s="100">
        <v>0</v>
      </c>
      <c r="AS77" s="100">
        <v>407.04</v>
      </c>
      <c r="AT77" s="100">
        <v>0</v>
      </c>
      <c r="AU77" s="100">
        <v>0</v>
      </c>
      <c r="AV77" s="55"/>
    </row>
    <row r="78" spans="1:48" s="26" customFormat="1" x14ac:dyDescent="0.2">
      <c r="A78" s="26">
        <v>67</v>
      </c>
      <c r="B78" s="91">
        <v>79</v>
      </c>
      <c r="C78" s="92" t="s">
        <v>476</v>
      </c>
      <c r="D78" s="92" t="s">
        <v>477</v>
      </c>
      <c r="E78" s="92" t="s">
        <v>478</v>
      </c>
      <c r="F78" s="92" t="s">
        <v>425</v>
      </c>
      <c r="G78" s="93" t="s">
        <v>479</v>
      </c>
      <c r="H78" s="94">
        <v>44757</v>
      </c>
      <c r="I78" s="96" t="s">
        <v>52</v>
      </c>
      <c r="J78" s="96" t="s">
        <v>158</v>
      </c>
      <c r="K78" s="91">
        <v>114</v>
      </c>
      <c r="L78" s="92" t="s">
        <v>480</v>
      </c>
      <c r="M78" s="91" t="s">
        <v>160</v>
      </c>
      <c r="N78" s="97" t="s">
        <v>161</v>
      </c>
      <c r="O78" s="92" t="s">
        <v>162</v>
      </c>
      <c r="P78" s="96" t="s">
        <v>58</v>
      </c>
      <c r="Q78" s="91" t="s">
        <v>163</v>
      </c>
      <c r="R78" s="92">
        <v>202219</v>
      </c>
      <c r="S78" s="92">
        <v>202219</v>
      </c>
      <c r="T78" s="92">
        <v>202219</v>
      </c>
      <c r="U78" s="91" t="s">
        <v>60</v>
      </c>
      <c r="V78" s="135"/>
      <c r="W78" s="135"/>
      <c r="X78" s="135" t="s">
        <v>62</v>
      </c>
      <c r="Y78" s="99">
        <f t="shared" si="12"/>
        <v>4336.95</v>
      </c>
      <c r="Z78" s="99">
        <f t="shared" si="13"/>
        <v>336.67</v>
      </c>
      <c r="AA78" s="100">
        <f t="shared" si="14"/>
        <v>4000.2799999999997</v>
      </c>
      <c r="AB78" s="100">
        <v>0</v>
      </c>
      <c r="AC78" s="100">
        <v>0</v>
      </c>
      <c r="AD78" s="100">
        <v>4336.95</v>
      </c>
      <c r="AE78" s="100">
        <v>0</v>
      </c>
      <c r="AF78" s="100">
        <v>0</v>
      </c>
      <c r="AG78" s="100">
        <v>0</v>
      </c>
      <c r="AH78" s="100">
        <v>0</v>
      </c>
      <c r="AI78" s="100">
        <v>0</v>
      </c>
      <c r="AJ78" s="100">
        <v>0</v>
      </c>
      <c r="AK78" s="100">
        <v>0</v>
      </c>
      <c r="AL78" s="100">
        <v>0</v>
      </c>
      <c r="AM78" s="100">
        <v>0</v>
      </c>
      <c r="AN78" s="100">
        <v>0</v>
      </c>
      <c r="AO78" s="100">
        <v>0</v>
      </c>
      <c r="AP78" s="100">
        <v>0</v>
      </c>
      <c r="AQ78" s="100">
        <v>0</v>
      </c>
      <c r="AR78" s="100">
        <v>0</v>
      </c>
      <c r="AS78" s="100">
        <v>336.67</v>
      </c>
      <c r="AT78" s="100">
        <v>0</v>
      </c>
      <c r="AU78" s="100">
        <v>0</v>
      </c>
      <c r="AV78" s="55"/>
    </row>
    <row r="79" spans="1:48" s="26" customFormat="1" x14ac:dyDescent="0.2">
      <c r="A79" s="26">
        <v>68</v>
      </c>
      <c r="B79" s="91">
        <v>25</v>
      </c>
      <c r="C79" s="92" t="s">
        <v>196</v>
      </c>
      <c r="D79" s="92" t="s">
        <v>197</v>
      </c>
      <c r="E79" s="92" t="s">
        <v>198</v>
      </c>
      <c r="F79" s="92" t="s">
        <v>199</v>
      </c>
      <c r="G79" s="93" t="s">
        <v>200</v>
      </c>
      <c r="H79" s="94">
        <v>44439</v>
      </c>
      <c r="I79" s="91" t="s">
        <v>52</v>
      </c>
      <c r="J79" s="96" t="s">
        <v>158</v>
      </c>
      <c r="K79" s="91">
        <v>114</v>
      </c>
      <c r="L79" s="92" t="s">
        <v>201</v>
      </c>
      <c r="M79" s="91" t="s">
        <v>160</v>
      </c>
      <c r="N79" s="97" t="s">
        <v>202</v>
      </c>
      <c r="O79" s="92" t="s">
        <v>203</v>
      </c>
      <c r="P79" s="96" t="s">
        <v>58</v>
      </c>
      <c r="Q79" s="91" t="s">
        <v>163</v>
      </c>
      <c r="R79" s="92">
        <v>202219</v>
      </c>
      <c r="S79" s="92">
        <v>202219</v>
      </c>
      <c r="T79" s="92">
        <v>202219</v>
      </c>
      <c r="U79" s="91" t="s">
        <v>60</v>
      </c>
      <c r="V79" s="97"/>
      <c r="W79" s="98">
        <v>815900</v>
      </c>
      <c r="X79" s="92" t="s">
        <v>62</v>
      </c>
      <c r="Y79" s="99">
        <f t="shared" ref="Y79:Y91" si="15">SUM(AB79:AL79)</f>
        <v>4907.04</v>
      </c>
      <c r="Z79" s="99">
        <f t="shared" si="13"/>
        <v>407.04</v>
      </c>
      <c r="AA79" s="100">
        <f t="shared" si="14"/>
        <v>4500</v>
      </c>
      <c r="AB79" s="100">
        <v>0</v>
      </c>
      <c r="AC79" s="100">
        <v>0</v>
      </c>
      <c r="AD79" s="100">
        <v>4907.04</v>
      </c>
      <c r="AE79" s="100">
        <v>0</v>
      </c>
      <c r="AF79" s="100">
        <v>0</v>
      </c>
      <c r="AG79" s="100">
        <v>0</v>
      </c>
      <c r="AH79" s="100">
        <v>0</v>
      </c>
      <c r="AI79" s="100">
        <v>0</v>
      </c>
      <c r="AJ79" s="100">
        <v>0</v>
      </c>
      <c r="AK79" s="100">
        <v>0</v>
      </c>
      <c r="AL79" s="100">
        <v>0</v>
      </c>
      <c r="AM79" s="100">
        <v>0</v>
      </c>
      <c r="AN79" s="100">
        <v>0</v>
      </c>
      <c r="AO79" s="100">
        <v>0</v>
      </c>
      <c r="AP79" s="100">
        <v>0</v>
      </c>
      <c r="AQ79" s="100">
        <v>0</v>
      </c>
      <c r="AR79" s="100">
        <v>0</v>
      </c>
      <c r="AS79" s="100">
        <v>407.04</v>
      </c>
      <c r="AT79" s="100">
        <v>0</v>
      </c>
      <c r="AU79" s="100">
        <v>0</v>
      </c>
      <c r="AV79" s="55"/>
    </row>
    <row r="80" spans="1:48" s="26" customFormat="1" x14ac:dyDescent="0.2">
      <c r="A80" s="26">
        <v>69</v>
      </c>
      <c r="B80" s="91">
        <v>26</v>
      </c>
      <c r="C80" s="92" t="s">
        <v>204</v>
      </c>
      <c r="D80" s="92" t="s">
        <v>205</v>
      </c>
      <c r="E80" s="92" t="s">
        <v>187</v>
      </c>
      <c r="F80" s="92" t="s">
        <v>74</v>
      </c>
      <c r="G80" s="93" t="s">
        <v>206</v>
      </c>
      <c r="H80" s="94">
        <v>44439</v>
      </c>
      <c r="I80" s="91" t="s">
        <v>52</v>
      </c>
      <c r="J80" s="96" t="s">
        <v>158</v>
      </c>
      <c r="K80" s="91">
        <v>114</v>
      </c>
      <c r="L80" s="92" t="s">
        <v>207</v>
      </c>
      <c r="M80" s="91" t="s">
        <v>115</v>
      </c>
      <c r="N80" s="97" t="s">
        <v>202</v>
      </c>
      <c r="O80" s="92" t="s">
        <v>203</v>
      </c>
      <c r="P80" s="96" t="s">
        <v>58</v>
      </c>
      <c r="Q80" s="91" t="s">
        <v>163</v>
      </c>
      <c r="R80" s="92">
        <v>202219</v>
      </c>
      <c r="S80" s="92">
        <v>202219</v>
      </c>
      <c r="T80" s="92">
        <v>202219</v>
      </c>
      <c r="U80" s="91" t="s">
        <v>60</v>
      </c>
      <c r="V80" s="97"/>
      <c r="W80" s="98">
        <v>864358</v>
      </c>
      <c r="X80" s="92" t="s">
        <v>62</v>
      </c>
      <c r="Y80" s="99">
        <f t="shared" si="15"/>
        <v>3530.57</v>
      </c>
      <c r="Z80" s="99">
        <f t="shared" si="13"/>
        <v>141.57</v>
      </c>
      <c r="AA80" s="100">
        <f t="shared" si="14"/>
        <v>3389</v>
      </c>
      <c r="AB80" s="100">
        <v>0</v>
      </c>
      <c r="AC80" s="100">
        <v>0</v>
      </c>
      <c r="AD80" s="100">
        <v>3530.57</v>
      </c>
      <c r="AE80" s="100">
        <v>0</v>
      </c>
      <c r="AF80" s="100">
        <v>0</v>
      </c>
      <c r="AG80" s="100">
        <v>0</v>
      </c>
      <c r="AH80" s="100">
        <v>0</v>
      </c>
      <c r="AI80" s="100">
        <v>0</v>
      </c>
      <c r="AJ80" s="100">
        <v>0</v>
      </c>
      <c r="AK80" s="100">
        <v>0</v>
      </c>
      <c r="AL80" s="100">
        <v>0</v>
      </c>
      <c r="AM80" s="100">
        <v>0</v>
      </c>
      <c r="AN80" s="100">
        <v>0</v>
      </c>
      <c r="AO80" s="100">
        <v>0</v>
      </c>
      <c r="AP80" s="100">
        <v>0</v>
      </c>
      <c r="AQ80" s="100">
        <v>0</v>
      </c>
      <c r="AR80" s="100">
        <v>0</v>
      </c>
      <c r="AS80" s="100">
        <v>141.57</v>
      </c>
      <c r="AT80" s="100">
        <v>0</v>
      </c>
      <c r="AU80" s="100">
        <v>0</v>
      </c>
      <c r="AV80" s="55"/>
    </row>
    <row r="81" spans="1:48" s="26" customFormat="1" x14ac:dyDescent="0.2">
      <c r="A81" s="26">
        <v>70</v>
      </c>
      <c r="B81" s="91">
        <v>27</v>
      </c>
      <c r="C81" s="92" t="s">
        <v>208</v>
      </c>
      <c r="D81" s="92" t="s">
        <v>209</v>
      </c>
      <c r="E81" s="92" t="s">
        <v>74</v>
      </c>
      <c r="F81" s="92" t="s">
        <v>210</v>
      </c>
      <c r="G81" s="93" t="s">
        <v>211</v>
      </c>
      <c r="H81" s="94">
        <v>44439</v>
      </c>
      <c r="I81" s="91" t="s">
        <v>52</v>
      </c>
      <c r="J81" s="96" t="s">
        <v>158</v>
      </c>
      <c r="K81" s="91">
        <v>114</v>
      </c>
      <c r="L81" s="92" t="s">
        <v>207</v>
      </c>
      <c r="M81" s="91" t="s">
        <v>115</v>
      </c>
      <c r="N81" s="97" t="s">
        <v>202</v>
      </c>
      <c r="O81" s="92" t="s">
        <v>203</v>
      </c>
      <c r="P81" s="96" t="s">
        <v>58</v>
      </c>
      <c r="Q81" s="91" t="s">
        <v>163</v>
      </c>
      <c r="R81" s="92">
        <v>202219</v>
      </c>
      <c r="S81" s="92">
        <v>202219</v>
      </c>
      <c r="T81" s="92">
        <v>202219</v>
      </c>
      <c r="U81" s="91" t="s">
        <v>60</v>
      </c>
      <c r="V81" s="97"/>
      <c r="W81" s="98">
        <v>666976</v>
      </c>
      <c r="X81" s="92" t="s">
        <v>62</v>
      </c>
      <c r="Y81" s="99">
        <f t="shared" si="15"/>
        <v>3530.57</v>
      </c>
      <c r="Z81" s="99">
        <f t="shared" si="13"/>
        <v>141.57</v>
      </c>
      <c r="AA81" s="100">
        <f t="shared" si="14"/>
        <v>3389</v>
      </c>
      <c r="AB81" s="100">
        <v>0</v>
      </c>
      <c r="AC81" s="100">
        <v>0</v>
      </c>
      <c r="AD81" s="100">
        <v>3530.57</v>
      </c>
      <c r="AE81" s="100">
        <v>0</v>
      </c>
      <c r="AF81" s="100">
        <v>0</v>
      </c>
      <c r="AG81" s="100">
        <v>0</v>
      </c>
      <c r="AH81" s="100">
        <v>0</v>
      </c>
      <c r="AI81" s="100">
        <v>0</v>
      </c>
      <c r="AJ81" s="100">
        <v>0</v>
      </c>
      <c r="AK81" s="100">
        <v>0</v>
      </c>
      <c r="AL81" s="100">
        <v>0</v>
      </c>
      <c r="AM81" s="100">
        <v>0</v>
      </c>
      <c r="AN81" s="100">
        <v>0</v>
      </c>
      <c r="AO81" s="100">
        <v>0</v>
      </c>
      <c r="AP81" s="100">
        <v>0</v>
      </c>
      <c r="AQ81" s="100">
        <v>0</v>
      </c>
      <c r="AR81" s="100">
        <v>0</v>
      </c>
      <c r="AS81" s="100">
        <v>141.57</v>
      </c>
      <c r="AT81" s="100">
        <v>0</v>
      </c>
      <c r="AU81" s="100">
        <v>0</v>
      </c>
      <c r="AV81" s="55"/>
    </row>
    <row r="82" spans="1:48" s="26" customFormat="1" x14ac:dyDescent="0.2">
      <c r="A82" s="26">
        <v>71</v>
      </c>
      <c r="B82" s="91">
        <v>64</v>
      </c>
      <c r="C82" s="92" t="s">
        <v>404</v>
      </c>
      <c r="D82" s="92" t="s">
        <v>405</v>
      </c>
      <c r="E82" s="92" t="s">
        <v>74</v>
      </c>
      <c r="F82" s="92" t="s">
        <v>406</v>
      </c>
      <c r="G82" s="93" t="s">
        <v>407</v>
      </c>
      <c r="H82" s="94">
        <v>44516</v>
      </c>
      <c r="I82" s="91" t="s">
        <v>52</v>
      </c>
      <c r="J82" s="96" t="s">
        <v>158</v>
      </c>
      <c r="K82" s="91">
        <v>114</v>
      </c>
      <c r="L82" s="92" t="s">
        <v>408</v>
      </c>
      <c r="M82" s="91" t="s">
        <v>115</v>
      </c>
      <c r="N82" s="97" t="s">
        <v>202</v>
      </c>
      <c r="O82" s="92" t="s">
        <v>203</v>
      </c>
      <c r="P82" s="96" t="s">
        <v>58</v>
      </c>
      <c r="Q82" s="91" t="s">
        <v>163</v>
      </c>
      <c r="R82" s="92">
        <v>202219</v>
      </c>
      <c r="S82" s="92">
        <v>202219</v>
      </c>
      <c r="T82" s="92">
        <v>202219</v>
      </c>
      <c r="U82" s="91" t="s">
        <v>60</v>
      </c>
      <c r="V82" s="97"/>
      <c r="W82" s="98">
        <v>189423</v>
      </c>
      <c r="X82" s="92" t="s">
        <v>62</v>
      </c>
      <c r="Y82" s="99">
        <f t="shared" si="15"/>
        <v>3530.57</v>
      </c>
      <c r="Z82" s="99">
        <f t="shared" si="13"/>
        <v>141.57</v>
      </c>
      <c r="AA82" s="100">
        <f t="shared" si="14"/>
        <v>3389</v>
      </c>
      <c r="AB82" s="100">
        <v>0</v>
      </c>
      <c r="AC82" s="100">
        <v>0</v>
      </c>
      <c r="AD82" s="100">
        <v>3530.57</v>
      </c>
      <c r="AE82" s="100">
        <v>0</v>
      </c>
      <c r="AF82" s="100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00">
        <v>0</v>
      </c>
      <c r="AQ82" s="100">
        <v>0</v>
      </c>
      <c r="AR82" s="100">
        <v>0</v>
      </c>
      <c r="AS82" s="100">
        <v>141.57</v>
      </c>
      <c r="AT82" s="100">
        <v>0</v>
      </c>
      <c r="AU82" s="100">
        <v>0</v>
      </c>
      <c r="AV82" s="55"/>
    </row>
    <row r="83" spans="1:48" s="26" customFormat="1" x14ac:dyDescent="0.2">
      <c r="A83" s="26">
        <v>72</v>
      </c>
      <c r="B83" s="91">
        <v>65</v>
      </c>
      <c r="C83" s="92" t="s">
        <v>409</v>
      </c>
      <c r="D83" s="92" t="s">
        <v>410</v>
      </c>
      <c r="E83" s="92" t="s">
        <v>74</v>
      </c>
      <c r="F83" s="92" t="s">
        <v>411</v>
      </c>
      <c r="G83" s="93" t="s">
        <v>412</v>
      </c>
      <c r="H83" s="94">
        <v>44608</v>
      </c>
      <c r="I83" s="96" t="s">
        <v>52</v>
      </c>
      <c r="J83" s="96" t="s">
        <v>158</v>
      </c>
      <c r="K83" s="91">
        <v>114</v>
      </c>
      <c r="L83" s="92" t="s">
        <v>413</v>
      </c>
      <c r="M83" s="91" t="s">
        <v>160</v>
      </c>
      <c r="N83" s="97" t="s">
        <v>414</v>
      </c>
      <c r="O83" s="92" t="s">
        <v>415</v>
      </c>
      <c r="P83" s="96" t="s">
        <v>58</v>
      </c>
      <c r="Q83" s="91" t="s">
        <v>163</v>
      </c>
      <c r="R83" s="92">
        <v>202219</v>
      </c>
      <c r="S83" s="92">
        <v>202219</v>
      </c>
      <c r="T83" s="92">
        <v>202219</v>
      </c>
      <c r="U83" s="91" t="s">
        <v>60</v>
      </c>
      <c r="V83" s="97"/>
      <c r="W83" s="97" t="s">
        <v>416</v>
      </c>
      <c r="X83" s="92" t="s">
        <v>62</v>
      </c>
      <c r="Y83" s="99">
        <f t="shared" si="15"/>
        <v>5565.35</v>
      </c>
      <c r="Z83" s="99">
        <f t="shared" si="13"/>
        <v>513.34</v>
      </c>
      <c r="AA83" s="100">
        <f t="shared" si="14"/>
        <v>5052.01</v>
      </c>
      <c r="AB83" s="100">
        <v>0</v>
      </c>
      <c r="AC83" s="100">
        <v>0</v>
      </c>
      <c r="AD83" s="100">
        <v>5565.35</v>
      </c>
      <c r="AE83" s="100">
        <v>0</v>
      </c>
      <c r="AF83" s="100">
        <v>0</v>
      </c>
      <c r="AG83" s="100">
        <v>0</v>
      </c>
      <c r="AH83" s="100">
        <v>0</v>
      </c>
      <c r="AI83" s="100">
        <v>0</v>
      </c>
      <c r="AJ83" s="100">
        <v>0</v>
      </c>
      <c r="AK83" s="100">
        <v>0</v>
      </c>
      <c r="AL83" s="100">
        <v>0</v>
      </c>
      <c r="AM83" s="100">
        <v>0</v>
      </c>
      <c r="AN83" s="100">
        <v>0</v>
      </c>
      <c r="AO83" s="100">
        <v>0</v>
      </c>
      <c r="AP83" s="100">
        <v>0</v>
      </c>
      <c r="AQ83" s="100">
        <v>0</v>
      </c>
      <c r="AR83" s="100">
        <v>0</v>
      </c>
      <c r="AS83" s="100">
        <v>513.34</v>
      </c>
      <c r="AT83" s="100">
        <v>0</v>
      </c>
      <c r="AU83" s="100">
        <v>0</v>
      </c>
      <c r="AV83" s="55"/>
    </row>
    <row r="84" spans="1:48" s="26" customFormat="1" x14ac:dyDescent="0.2">
      <c r="A84" s="26">
        <v>73</v>
      </c>
      <c r="B84" s="91">
        <v>50</v>
      </c>
      <c r="C84" s="92" t="s">
        <v>316</v>
      </c>
      <c r="D84" s="92" t="s">
        <v>317</v>
      </c>
      <c r="E84" s="92" t="s">
        <v>74</v>
      </c>
      <c r="F84" s="92" t="s">
        <v>74</v>
      </c>
      <c r="G84" s="93" t="s">
        <v>318</v>
      </c>
      <c r="H84" s="94">
        <v>44439</v>
      </c>
      <c r="I84" s="91" t="s">
        <v>52</v>
      </c>
      <c r="J84" s="96" t="s">
        <v>158</v>
      </c>
      <c r="K84" s="91">
        <v>114</v>
      </c>
      <c r="L84" s="92" t="s">
        <v>319</v>
      </c>
      <c r="M84" s="91" t="s">
        <v>160</v>
      </c>
      <c r="N84" s="97" t="s">
        <v>320</v>
      </c>
      <c r="O84" s="92" t="s">
        <v>321</v>
      </c>
      <c r="P84" s="96" t="s">
        <v>58</v>
      </c>
      <c r="Q84" s="91" t="s">
        <v>163</v>
      </c>
      <c r="R84" s="92">
        <v>202219</v>
      </c>
      <c r="S84" s="92">
        <v>202219</v>
      </c>
      <c r="T84" s="92">
        <v>202219</v>
      </c>
      <c r="U84" s="91" t="s">
        <v>60</v>
      </c>
      <c r="V84" s="97"/>
      <c r="W84" s="98">
        <v>864538</v>
      </c>
      <c r="X84" s="92" t="s">
        <v>62</v>
      </c>
      <c r="Y84" s="99">
        <f t="shared" si="15"/>
        <v>4907.04</v>
      </c>
      <c r="Z84" s="99">
        <f t="shared" si="13"/>
        <v>407.04</v>
      </c>
      <c r="AA84" s="100">
        <f t="shared" si="14"/>
        <v>4500</v>
      </c>
      <c r="AB84" s="100">
        <v>0</v>
      </c>
      <c r="AC84" s="100">
        <v>0</v>
      </c>
      <c r="AD84" s="100">
        <v>4907.04</v>
      </c>
      <c r="AE84" s="100">
        <v>0</v>
      </c>
      <c r="AF84" s="100">
        <v>0</v>
      </c>
      <c r="AG84" s="100">
        <v>0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0">
        <v>0</v>
      </c>
      <c r="AN84" s="100">
        <v>0</v>
      </c>
      <c r="AO84" s="100">
        <v>0</v>
      </c>
      <c r="AP84" s="100">
        <v>0</v>
      </c>
      <c r="AQ84" s="100">
        <v>0</v>
      </c>
      <c r="AR84" s="100">
        <v>0</v>
      </c>
      <c r="AS84" s="100">
        <v>407.04</v>
      </c>
      <c r="AT84" s="100">
        <v>0</v>
      </c>
      <c r="AU84" s="100">
        <v>0</v>
      </c>
      <c r="AV84" s="55"/>
    </row>
    <row r="85" spans="1:48" s="26" customFormat="1" x14ac:dyDescent="0.2">
      <c r="A85" s="26">
        <v>74</v>
      </c>
      <c r="B85" s="91">
        <v>51</v>
      </c>
      <c r="C85" s="92" t="s">
        <v>322</v>
      </c>
      <c r="D85" s="92" t="s">
        <v>323</v>
      </c>
      <c r="E85" s="92" t="s">
        <v>324</v>
      </c>
      <c r="F85" s="92" t="s">
        <v>187</v>
      </c>
      <c r="G85" s="92" t="s">
        <v>325</v>
      </c>
      <c r="H85" s="94">
        <v>44439</v>
      </c>
      <c r="I85" s="91" t="s">
        <v>52</v>
      </c>
      <c r="J85" s="96" t="s">
        <v>158</v>
      </c>
      <c r="K85" s="91">
        <v>114</v>
      </c>
      <c r="L85" s="92" t="s">
        <v>326</v>
      </c>
      <c r="M85" s="91" t="s">
        <v>115</v>
      </c>
      <c r="N85" s="97" t="s">
        <v>320</v>
      </c>
      <c r="O85" s="92" t="s">
        <v>321</v>
      </c>
      <c r="P85" s="96" t="s">
        <v>58</v>
      </c>
      <c r="Q85" s="91" t="s">
        <v>163</v>
      </c>
      <c r="R85" s="92">
        <v>202219</v>
      </c>
      <c r="S85" s="92">
        <v>202219</v>
      </c>
      <c r="T85" s="92">
        <v>202219</v>
      </c>
      <c r="U85" s="91" t="s">
        <v>60</v>
      </c>
      <c r="V85" s="97"/>
      <c r="W85" s="98">
        <v>864545</v>
      </c>
      <c r="X85" s="92" t="s">
        <v>62</v>
      </c>
      <c r="Y85" s="99">
        <f t="shared" si="15"/>
        <v>3775.6</v>
      </c>
      <c r="Z85" s="99">
        <f t="shared" si="13"/>
        <v>275.60000000000002</v>
      </c>
      <c r="AA85" s="100">
        <f t="shared" si="14"/>
        <v>3500</v>
      </c>
      <c r="AB85" s="100">
        <v>0</v>
      </c>
      <c r="AC85" s="100">
        <v>0</v>
      </c>
      <c r="AD85" s="100">
        <v>3775.6</v>
      </c>
      <c r="AE85" s="100">
        <v>0</v>
      </c>
      <c r="AF85" s="100">
        <v>0</v>
      </c>
      <c r="AG85" s="100">
        <v>0</v>
      </c>
      <c r="AH85" s="100">
        <v>0</v>
      </c>
      <c r="AI85" s="100">
        <v>0</v>
      </c>
      <c r="AJ85" s="100">
        <v>0</v>
      </c>
      <c r="AK85" s="100">
        <v>0</v>
      </c>
      <c r="AL85" s="100">
        <v>0</v>
      </c>
      <c r="AM85" s="100">
        <v>0</v>
      </c>
      <c r="AN85" s="100">
        <v>0</v>
      </c>
      <c r="AO85" s="100">
        <v>0</v>
      </c>
      <c r="AP85" s="100">
        <v>0</v>
      </c>
      <c r="AQ85" s="100">
        <v>0</v>
      </c>
      <c r="AR85" s="100">
        <v>0</v>
      </c>
      <c r="AS85" s="100">
        <v>275.60000000000002</v>
      </c>
      <c r="AT85" s="100">
        <v>0</v>
      </c>
      <c r="AU85" s="100">
        <v>0</v>
      </c>
      <c r="AV85" s="55"/>
    </row>
    <row r="86" spans="1:48" s="26" customFormat="1" ht="12.75" customHeight="1" x14ac:dyDescent="0.2">
      <c r="A86" s="26">
        <v>75</v>
      </c>
      <c r="B86" s="91">
        <v>52</v>
      </c>
      <c r="C86" s="92" t="s">
        <v>327</v>
      </c>
      <c r="D86" s="92" t="s">
        <v>328</v>
      </c>
      <c r="E86" s="92" t="s">
        <v>329</v>
      </c>
      <c r="F86" s="92" t="s">
        <v>330</v>
      </c>
      <c r="G86" s="92" t="s">
        <v>331</v>
      </c>
      <c r="H86" s="94">
        <v>44439</v>
      </c>
      <c r="I86" s="91" t="s">
        <v>52</v>
      </c>
      <c r="J86" s="96" t="s">
        <v>158</v>
      </c>
      <c r="K86" s="91">
        <v>114</v>
      </c>
      <c r="L86" s="92" t="s">
        <v>332</v>
      </c>
      <c r="M86" s="91" t="s">
        <v>115</v>
      </c>
      <c r="N86" s="97" t="s">
        <v>333</v>
      </c>
      <c r="O86" s="92" t="s">
        <v>334</v>
      </c>
      <c r="P86" s="96" t="s">
        <v>58</v>
      </c>
      <c r="Q86" s="91" t="s">
        <v>163</v>
      </c>
      <c r="R86" s="92">
        <v>202219</v>
      </c>
      <c r="S86" s="92">
        <v>202219</v>
      </c>
      <c r="T86" s="92">
        <v>202219</v>
      </c>
      <c r="U86" s="91" t="s">
        <v>60</v>
      </c>
      <c r="V86" s="97"/>
      <c r="W86" s="98">
        <v>206737</v>
      </c>
      <c r="X86" s="92" t="s">
        <v>62</v>
      </c>
      <c r="Y86" s="99">
        <f t="shared" si="15"/>
        <v>5196.33</v>
      </c>
      <c r="Z86" s="99">
        <f t="shared" si="13"/>
        <v>453.33</v>
      </c>
      <c r="AA86" s="100">
        <f t="shared" si="14"/>
        <v>4743</v>
      </c>
      <c r="AB86" s="100">
        <v>0</v>
      </c>
      <c r="AC86" s="100">
        <v>0</v>
      </c>
      <c r="AD86" s="100">
        <v>5196.33</v>
      </c>
      <c r="AE86" s="100">
        <v>0</v>
      </c>
      <c r="AF86" s="100">
        <v>0</v>
      </c>
      <c r="AG86" s="100">
        <v>0</v>
      </c>
      <c r="AH86" s="100">
        <v>0</v>
      </c>
      <c r="AI86" s="100">
        <v>0</v>
      </c>
      <c r="AJ86" s="100">
        <v>0</v>
      </c>
      <c r="AK86" s="100">
        <v>0</v>
      </c>
      <c r="AL86" s="100">
        <v>0</v>
      </c>
      <c r="AM86" s="100">
        <v>0</v>
      </c>
      <c r="AN86" s="100">
        <v>0</v>
      </c>
      <c r="AO86" s="100">
        <v>0</v>
      </c>
      <c r="AP86" s="100">
        <v>0</v>
      </c>
      <c r="AQ86" s="100">
        <v>0</v>
      </c>
      <c r="AR86" s="100">
        <v>0</v>
      </c>
      <c r="AS86" s="100">
        <v>453.33</v>
      </c>
      <c r="AT86" s="100">
        <v>0</v>
      </c>
      <c r="AU86" s="100">
        <v>0</v>
      </c>
      <c r="AV86" s="55"/>
    </row>
    <row r="87" spans="1:48" s="26" customFormat="1" ht="12.75" customHeight="1" x14ac:dyDescent="0.2">
      <c r="A87" s="26">
        <v>76</v>
      </c>
      <c r="B87" s="91">
        <v>53</v>
      </c>
      <c r="C87" s="92" t="s">
        <v>335</v>
      </c>
      <c r="D87" s="92" t="s">
        <v>336</v>
      </c>
      <c r="E87" s="92" t="s">
        <v>337</v>
      </c>
      <c r="F87" s="92" t="s">
        <v>338</v>
      </c>
      <c r="G87" s="92" t="s">
        <v>339</v>
      </c>
      <c r="H87" s="94">
        <v>44439</v>
      </c>
      <c r="I87" s="91" t="s">
        <v>52</v>
      </c>
      <c r="J87" s="96" t="s">
        <v>158</v>
      </c>
      <c r="K87" s="91">
        <v>114</v>
      </c>
      <c r="L87" s="92" t="s">
        <v>340</v>
      </c>
      <c r="M87" s="91" t="s">
        <v>115</v>
      </c>
      <c r="N87" s="97" t="s">
        <v>333</v>
      </c>
      <c r="O87" s="92" t="s">
        <v>334</v>
      </c>
      <c r="P87" s="96" t="s">
        <v>58</v>
      </c>
      <c r="Q87" s="91" t="s">
        <v>163</v>
      </c>
      <c r="R87" s="92">
        <v>202219</v>
      </c>
      <c r="S87" s="92">
        <v>202219</v>
      </c>
      <c r="T87" s="92">
        <v>202219</v>
      </c>
      <c r="U87" s="91" t="s">
        <v>60</v>
      </c>
      <c r="V87" s="97"/>
      <c r="W87" s="98">
        <v>623890</v>
      </c>
      <c r="X87" s="92" t="s">
        <v>62</v>
      </c>
      <c r="Y87" s="99">
        <f t="shared" si="15"/>
        <v>2000</v>
      </c>
      <c r="Z87" s="99">
        <f t="shared" si="13"/>
        <v>0</v>
      </c>
      <c r="AA87" s="100">
        <f t="shared" si="14"/>
        <v>2000</v>
      </c>
      <c r="AB87" s="100">
        <v>0</v>
      </c>
      <c r="AC87" s="100">
        <v>0</v>
      </c>
      <c r="AD87" s="100">
        <v>2000</v>
      </c>
      <c r="AE87" s="100">
        <v>0</v>
      </c>
      <c r="AF87" s="100">
        <v>0</v>
      </c>
      <c r="AG87" s="100">
        <v>0</v>
      </c>
      <c r="AH87" s="100">
        <v>0</v>
      </c>
      <c r="AI87" s="100">
        <v>0</v>
      </c>
      <c r="AJ87" s="100">
        <v>0</v>
      </c>
      <c r="AK87" s="100">
        <v>0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0</v>
      </c>
      <c r="AS87" s="100">
        <v>0</v>
      </c>
      <c r="AT87" s="100">
        <v>0</v>
      </c>
      <c r="AU87" s="100">
        <v>0</v>
      </c>
      <c r="AV87" s="55"/>
    </row>
    <row r="88" spans="1:48" s="26" customFormat="1" ht="12.75" customHeight="1" x14ac:dyDescent="0.2">
      <c r="A88" s="26">
        <v>77</v>
      </c>
      <c r="B88" s="91">
        <v>54</v>
      </c>
      <c r="C88" s="92" t="s">
        <v>341</v>
      </c>
      <c r="D88" s="92" t="s">
        <v>342</v>
      </c>
      <c r="E88" s="92" t="s">
        <v>343</v>
      </c>
      <c r="F88" s="92" t="s">
        <v>344</v>
      </c>
      <c r="G88" s="92" t="s">
        <v>345</v>
      </c>
      <c r="H88" s="94">
        <v>44439</v>
      </c>
      <c r="I88" s="91" t="s">
        <v>52</v>
      </c>
      <c r="J88" s="96" t="s">
        <v>158</v>
      </c>
      <c r="K88" s="91">
        <v>114</v>
      </c>
      <c r="L88" s="92" t="s">
        <v>346</v>
      </c>
      <c r="M88" s="91" t="s">
        <v>115</v>
      </c>
      <c r="N88" s="97" t="s">
        <v>347</v>
      </c>
      <c r="O88" s="92" t="s">
        <v>348</v>
      </c>
      <c r="P88" s="96" t="s">
        <v>58</v>
      </c>
      <c r="Q88" s="91" t="s">
        <v>163</v>
      </c>
      <c r="R88" s="92">
        <v>202219</v>
      </c>
      <c r="S88" s="92">
        <v>202219</v>
      </c>
      <c r="T88" s="92">
        <v>202219</v>
      </c>
      <c r="U88" s="91" t="s">
        <v>60</v>
      </c>
      <c r="V88" s="97"/>
      <c r="W88" s="98">
        <v>864553</v>
      </c>
      <c r="X88" s="92" t="s">
        <v>62</v>
      </c>
      <c r="Y88" s="99">
        <f t="shared" si="15"/>
        <v>3542.91</v>
      </c>
      <c r="Z88" s="99">
        <f t="shared" si="13"/>
        <v>142.91</v>
      </c>
      <c r="AA88" s="100">
        <f t="shared" si="14"/>
        <v>3400</v>
      </c>
      <c r="AB88" s="100">
        <v>0</v>
      </c>
      <c r="AC88" s="100">
        <v>0</v>
      </c>
      <c r="AD88" s="100">
        <v>3542.91</v>
      </c>
      <c r="AE88" s="100">
        <v>0</v>
      </c>
      <c r="AF88" s="100">
        <v>0</v>
      </c>
      <c r="AG88" s="100">
        <v>0</v>
      </c>
      <c r="AH88" s="100">
        <v>0</v>
      </c>
      <c r="AI88" s="100">
        <v>0</v>
      </c>
      <c r="AJ88" s="100">
        <v>0</v>
      </c>
      <c r="AK88" s="100">
        <v>0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0</v>
      </c>
      <c r="AR88" s="100">
        <v>0</v>
      </c>
      <c r="AS88" s="100">
        <v>142.91</v>
      </c>
      <c r="AT88" s="100">
        <v>0</v>
      </c>
      <c r="AU88" s="100">
        <v>0</v>
      </c>
      <c r="AV88" s="55"/>
    </row>
    <row r="89" spans="1:48" s="26" customFormat="1" ht="12.75" customHeight="1" x14ac:dyDescent="0.2">
      <c r="A89" s="26">
        <v>78</v>
      </c>
      <c r="B89" s="91">
        <v>72</v>
      </c>
      <c r="C89" s="92" t="s">
        <v>442</v>
      </c>
      <c r="D89" s="92" t="s">
        <v>443</v>
      </c>
      <c r="E89" s="92" t="s">
        <v>74</v>
      </c>
      <c r="F89" s="92" t="s">
        <v>444</v>
      </c>
      <c r="G89" s="92" t="s">
        <v>445</v>
      </c>
      <c r="H89" s="94">
        <v>44683</v>
      </c>
      <c r="I89" s="96" t="s">
        <v>52</v>
      </c>
      <c r="J89" s="96" t="s">
        <v>158</v>
      </c>
      <c r="K89" s="91">
        <v>114</v>
      </c>
      <c r="L89" s="92" t="s">
        <v>348</v>
      </c>
      <c r="M89" s="91" t="s">
        <v>115</v>
      </c>
      <c r="N89" s="97" t="s">
        <v>347</v>
      </c>
      <c r="O89" s="92" t="s">
        <v>348</v>
      </c>
      <c r="P89" s="96" t="s">
        <v>58</v>
      </c>
      <c r="Q89" s="91" t="s">
        <v>163</v>
      </c>
      <c r="R89" s="92">
        <v>202219</v>
      </c>
      <c r="S89" s="92">
        <v>202219</v>
      </c>
      <c r="T89" s="92">
        <v>202219</v>
      </c>
      <c r="U89" s="91" t="s">
        <v>60</v>
      </c>
      <c r="V89" s="135"/>
      <c r="W89" s="135">
        <v>332891</v>
      </c>
      <c r="X89" s="135" t="s">
        <v>62</v>
      </c>
      <c r="Y89" s="99">
        <f t="shared" si="15"/>
        <v>6979.78</v>
      </c>
      <c r="Z89" s="99">
        <f t="shared" si="13"/>
        <v>779.78</v>
      </c>
      <c r="AA89" s="100">
        <f t="shared" si="14"/>
        <v>6200</v>
      </c>
      <c r="AB89" s="100">
        <v>0</v>
      </c>
      <c r="AC89" s="100">
        <v>0</v>
      </c>
      <c r="AD89" s="136">
        <v>6979.78</v>
      </c>
      <c r="AE89" s="100">
        <v>0</v>
      </c>
      <c r="AF89" s="100">
        <v>0</v>
      </c>
      <c r="AG89" s="100">
        <v>0</v>
      </c>
      <c r="AH89" s="100">
        <v>0</v>
      </c>
      <c r="AI89" s="100">
        <v>0</v>
      </c>
      <c r="AJ89" s="100">
        <v>0</v>
      </c>
      <c r="AK89" s="100">
        <v>0</v>
      </c>
      <c r="AL89" s="100">
        <v>0</v>
      </c>
      <c r="AM89" s="100">
        <v>0</v>
      </c>
      <c r="AN89" s="100">
        <v>0</v>
      </c>
      <c r="AO89" s="100">
        <v>0</v>
      </c>
      <c r="AP89" s="100">
        <v>0</v>
      </c>
      <c r="AQ89" s="100">
        <v>0</v>
      </c>
      <c r="AR89" s="100">
        <v>0</v>
      </c>
      <c r="AS89" s="100">
        <v>779.78</v>
      </c>
      <c r="AT89" s="100">
        <v>0</v>
      </c>
      <c r="AU89" s="100">
        <v>0</v>
      </c>
      <c r="AV89" s="55"/>
    </row>
    <row r="90" spans="1:48" s="26" customFormat="1" ht="12.75" customHeight="1" x14ac:dyDescent="0.2">
      <c r="A90" s="26">
        <v>79</v>
      </c>
      <c r="B90" s="91">
        <v>58</v>
      </c>
      <c r="C90" s="92" t="s">
        <v>368</v>
      </c>
      <c r="D90" s="92" t="s">
        <v>369</v>
      </c>
      <c r="E90" s="92" t="s">
        <v>370</v>
      </c>
      <c r="F90" s="92" t="s">
        <v>371</v>
      </c>
      <c r="G90" s="92" t="s">
        <v>225</v>
      </c>
      <c r="H90" s="94">
        <v>44439</v>
      </c>
      <c r="I90" s="91" t="s">
        <v>52</v>
      </c>
      <c r="J90" s="96" t="s">
        <v>158</v>
      </c>
      <c r="K90" s="91">
        <v>114</v>
      </c>
      <c r="L90" s="92" t="s">
        <v>372</v>
      </c>
      <c r="M90" s="91" t="s">
        <v>160</v>
      </c>
      <c r="N90" s="97" t="s">
        <v>373</v>
      </c>
      <c r="O90" s="92" t="s">
        <v>374</v>
      </c>
      <c r="P90" s="96" t="s">
        <v>58</v>
      </c>
      <c r="Q90" s="91" t="s">
        <v>163</v>
      </c>
      <c r="R90" s="92">
        <v>202219</v>
      </c>
      <c r="S90" s="92">
        <v>202219</v>
      </c>
      <c r="T90" s="92">
        <v>202219</v>
      </c>
      <c r="U90" s="91" t="s">
        <v>60</v>
      </c>
      <c r="V90" s="97"/>
      <c r="W90" s="98">
        <v>864609</v>
      </c>
      <c r="X90" s="92" t="s">
        <v>62</v>
      </c>
      <c r="Y90" s="99">
        <f t="shared" si="15"/>
        <v>7361.27</v>
      </c>
      <c r="Z90" s="99">
        <f t="shared" si="13"/>
        <v>861.27</v>
      </c>
      <c r="AA90" s="100">
        <f t="shared" si="14"/>
        <v>6500</v>
      </c>
      <c r="AB90" s="100">
        <v>0</v>
      </c>
      <c r="AC90" s="100">
        <v>0</v>
      </c>
      <c r="AD90" s="100">
        <v>7361.27</v>
      </c>
      <c r="AE90" s="100">
        <v>0</v>
      </c>
      <c r="AF90" s="100">
        <v>0</v>
      </c>
      <c r="AG90" s="100">
        <v>0</v>
      </c>
      <c r="AH90" s="100">
        <v>0</v>
      </c>
      <c r="AI90" s="100">
        <v>0</v>
      </c>
      <c r="AJ90" s="100">
        <v>0</v>
      </c>
      <c r="AK90" s="100">
        <v>0</v>
      </c>
      <c r="AL90" s="100">
        <v>0</v>
      </c>
      <c r="AM90" s="100">
        <v>0</v>
      </c>
      <c r="AN90" s="100">
        <v>0</v>
      </c>
      <c r="AO90" s="100">
        <v>0</v>
      </c>
      <c r="AP90" s="100">
        <v>0</v>
      </c>
      <c r="AQ90" s="100">
        <v>0</v>
      </c>
      <c r="AR90" s="100">
        <v>0</v>
      </c>
      <c r="AS90" s="100">
        <v>861.27</v>
      </c>
      <c r="AT90" s="100">
        <v>0</v>
      </c>
      <c r="AU90" s="100">
        <v>0</v>
      </c>
      <c r="AV90" s="55"/>
    </row>
    <row r="91" spans="1:48" s="26" customFormat="1" ht="12.75" customHeight="1" x14ac:dyDescent="0.2">
      <c r="A91" s="26">
        <v>80</v>
      </c>
      <c r="B91" s="91">
        <v>59</v>
      </c>
      <c r="C91" s="92" t="s">
        <v>375</v>
      </c>
      <c r="D91" s="92" t="s">
        <v>376</v>
      </c>
      <c r="E91" s="92" t="s">
        <v>74</v>
      </c>
      <c r="F91" s="92" t="s">
        <v>103</v>
      </c>
      <c r="G91" s="92" t="s">
        <v>377</v>
      </c>
      <c r="H91" s="94">
        <v>44439</v>
      </c>
      <c r="I91" s="91" t="s">
        <v>52</v>
      </c>
      <c r="J91" s="96" t="s">
        <v>158</v>
      </c>
      <c r="K91" s="91">
        <v>114</v>
      </c>
      <c r="L91" s="92" t="s">
        <v>378</v>
      </c>
      <c r="M91" s="91" t="s">
        <v>115</v>
      </c>
      <c r="N91" s="97" t="s">
        <v>373</v>
      </c>
      <c r="O91" s="92" t="s">
        <v>374</v>
      </c>
      <c r="P91" s="96" t="s">
        <v>58</v>
      </c>
      <c r="Q91" s="91" t="s">
        <v>163</v>
      </c>
      <c r="R91" s="92">
        <v>202219</v>
      </c>
      <c r="S91" s="92">
        <v>202219</v>
      </c>
      <c r="T91" s="92">
        <v>202219</v>
      </c>
      <c r="U91" s="91" t="s">
        <v>60</v>
      </c>
      <c r="V91" s="97"/>
      <c r="W91" s="98">
        <v>851502</v>
      </c>
      <c r="X91" s="92" t="s">
        <v>62</v>
      </c>
      <c r="Y91" s="99">
        <f t="shared" si="15"/>
        <v>4336.6400000000003</v>
      </c>
      <c r="Z91" s="99">
        <f t="shared" si="13"/>
        <v>336.64</v>
      </c>
      <c r="AA91" s="100">
        <f t="shared" si="14"/>
        <v>4000.0000000000005</v>
      </c>
      <c r="AB91" s="100">
        <v>0</v>
      </c>
      <c r="AC91" s="100">
        <v>0</v>
      </c>
      <c r="AD91" s="100">
        <v>4336.6400000000003</v>
      </c>
      <c r="AE91" s="100">
        <v>0</v>
      </c>
      <c r="AF91" s="100">
        <v>0</v>
      </c>
      <c r="AG91" s="100">
        <v>0</v>
      </c>
      <c r="AH91" s="100">
        <v>0</v>
      </c>
      <c r="AI91" s="100">
        <v>0</v>
      </c>
      <c r="AJ91" s="100">
        <v>0</v>
      </c>
      <c r="AK91" s="100">
        <v>0</v>
      </c>
      <c r="AL91" s="100">
        <v>0</v>
      </c>
      <c r="AM91" s="100">
        <v>0</v>
      </c>
      <c r="AN91" s="100">
        <v>0</v>
      </c>
      <c r="AO91" s="100">
        <v>0</v>
      </c>
      <c r="AP91" s="100">
        <v>0</v>
      </c>
      <c r="AQ91" s="100">
        <v>0</v>
      </c>
      <c r="AR91" s="100">
        <v>0</v>
      </c>
      <c r="AS91" s="100">
        <v>336.64</v>
      </c>
      <c r="AT91" s="100">
        <v>0</v>
      </c>
      <c r="AU91" s="100">
        <v>0</v>
      </c>
      <c r="AV91" s="55"/>
    </row>
    <row r="92" spans="1:48" s="4" customFormat="1" ht="12.75" thickBot="1" x14ac:dyDescent="0.25">
      <c r="E92" s="137"/>
      <c r="F92" s="137"/>
      <c r="G92" s="137"/>
      <c r="H92" s="88"/>
      <c r="I92" s="114"/>
      <c r="N92" s="138"/>
      <c r="V92" s="139" t="s">
        <v>184</v>
      </c>
      <c r="Y92" s="140">
        <f>SUM(Y17:Y91)</f>
        <v>420512.38000000006</v>
      </c>
      <c r="Z92" s="140">
        <f t="shared" ref="Z92:AU92" si="16">SUM(Z17:Z91)</f>
        <v>43750.530000000006</v>
      </c>
      <c r="AA92" s="140">
        <f t="shared" si="16"/>
        <v>376761.85000000003</v>
      </c>
      <c r="AB92" s="140">
        <f t="shared" si="16"/>
        <v>27989.19</v>
      </c>
      <c r="AC92" s="140">
        <f t="shared" si="16"/>
        <v>0</v>
      </c>
      <c r="AD92" s="140">
        <f t="shared" si="16"/>
        <v>340697.85000000003</v>
      </c>
      <c r="AE92" s="140">
        <f t="shared" si="16"/>
        <v>44737.840000000011</v>
      </c>
      <c r="AF92" s="140">
        <f t="shared" si="16"/>
        <v>0</v>
      </c>
      <c r="AG92" s="140">
        <f t="shared" si="16"/>
        <v>0</v>
      </c>
      <c r="AH92" s="140">
        <f t="shared" si="16"/>
        <v>0</v>
      </c>
      <c r="AI92" s="140">
        <f t="shared" si="16"/>
        <v>0</v>
      </c>
      <c r="AJ92" s="140">
        <f t="shared" si="16"/>
        <v>1124</v>
      </c>
      <c r="AK92" s="140">
        <f t="shared" si="16"/>
        <v>4950</v>
      </c>
      <c r="AL92" s="140">
        <f t="shared" si="16"/>
        <v>1013.5</v>
      </c>
      <c r="AM92" s="140">
        <f t="shared" si="16"/>
        <v>0</v>
      </c>
      <c r="AN92" s="140">
        <f t="shared" si="16"/>
        <v>0</v>
      </c>
      <c r="AO92" s="140">
        <f t="shared" si="16"/>
        <v>0</v>
      </c>
      <c r="AP92" s="140">
        <f t="shared" si="16"/>
        <v>0</v>
      </c>
      <c r="AQ92" s="140">
        <f t="shared" si="16"/>
        <v>0</v>
      </c>
      <c r="AR92" s="140">
        <f t="shared" si="16"/>
        <v>897</v>
      </c>
      <c r="AS92" s="140">
        <f t="shared" si="16"/>
        <v>40137.53</v>
      </c>
      <c r="AT92" s="140">
        <f t="shared" si="16"/>
        <v>1670</v>
      </c>
      <c r="AU92" s="140">
        <f t="shared" si="16"/>
        <v>1046</v>
      </c>
      <c r="AV92" s="71"/>
    </row>
    <row r="93" spans="1:48" s="28" customFormat="1" x14ac:dyDescent="0.2">
      <c r="E93" s="87"/>
      <c r="F93" s="87"/>
      <c r="G93" s="87"/>
      <c r="H93" s="88"/>
      <c r="I93" s="114"/>
      <c r="V93" s="58"/>
      <c r="Y93" s="141"/>
      <c r="Z93" s="142" t="s">
        <v>492</v>
      </c>
      <c r="AA93" s="143">
        <v>419346.84</v>
      </c>
      <c r="AB93" s="90"/>
      <c r="AC93" s="90"/>
      <c r="AD93" s="144">
        <f>SUM(AB92:AE92)</f>
        <v>413424.88000000006</v>
      </c>
      <c r="AE93" s="90"/>
      <c r="AF93" s="90"/>
      <c r="AG93" s="90"/>
      <c r="AH93" s="90"/>
      <c r="AI93" s="90"/>
      <c r="AJ93" s="90"/>
      <c r="AK93" s="90"/>
      <c r="AL93" s="144">
        <f>SUM(AJ92:AL92)</f>
        <v>7087.5</v>
      </c>
      <c r="AM93" s="90"/>
      <c r="AN93" s="90"/>
      <c r="AO93" s="90"/>
      <c r="AP93" s="90"/>
      <c r="AQ93" s="90"/>
      <c r="AR93" s="90"/>
      <c r="AS93" s="90"/>
      <c r="AT93" s="90"/>
      <c r="AU93" s="90"/>
      <c r="AV93" s="80"/>
    </row>
    <row r="94" spans="1:48" s="28" customFormat="1" x14ac:dyDescent="0.2">
      <c r="E94" s="87"/>
      <c r="F94" s="87"/>
      <c r="G94" s="87"/>
      <c r="H94" s="88"/>
      <c r="I94" s="114"/>
      <c r="V94" s="58"/>
      <c r="Y94" s="145"/>
      <c r="Z94" s="118"/>
      <c r="AA94" s="146">
        <v>6200</v>
      </c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80"/>
    </row>
    <row r="95" spans="1:48" s="28" customFormat="1" x14ac:dyDescent="0.2">
      <c r="E95" s="87"/>
      <c r="F95" s="87"/>
      <c r="G95" s="87"/>
      <c r="H95" s="88"/>
      <c r="I95" s="114"/>
      <c r="V95" s="58"/>
      <c r="Y95" s="145"/>
      <c r="Z95" s="118"/>
      <c r="AA95" s="146">
        <v>3625.01</v>
      </c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80"/>
    </row>
    <row r="96" spans="1:48" s="28" customFormat="1" ht="12.75" thickBot="1" x14ac:dyDescent="0.25">
      <c r="E96" s="87"/>
      <c r="F96" s="87"/>
      <c r="G96" s="87"/>
      <c r="H96" s="88"/>
      <c r="I96" s="114"/>
      <c r="V96" s="58"/>
      <c r="Y96" s="145"/>
      <c r="Z96" s="118" t="s">
        <v>493</v>
      </c>
      <c r="AA96" s="147">
        <v>0</v>
      </c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80"/>
    </row>
    <row r="97" spans="1:65" s="28" customFormat="1" ht="12.75" thickBot="1" x14ac:dyDescent="0.25">
      <c r="E97" s="87"/>
      <c r="F97" s="87"/>
      <c r="G97" s="87"/>
      <c r="H97" s="88"/>
      <c r="I97" s="114"/>
      <c r="V97" s="58"/>
      <c r="Y97" s="148"/>
      <c r="Z97" s="149"/>
      <c r="AA97" s="150">
        <f>SUM(AA93:AA96)</f>
        <v>429171.85000000003</v>
      </c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80"/>
    </row>
    <row r="98" spans="1:65" s="28" customFormat="1" x14ac:dyDescent="0.2">
      <c r="E98" s="87"/>
      <c r="F98" s="87"/>
      <c r="G98" s="87"/>
      <c r="H98" s="88"/>
      <c r="I98" s="114"/>
      <c r="V98" s="58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80"/>
    </row>
    <row r="99" spans="1:65" s="26" customFormat="1" x14ac:dyDescent="0.2">
      <c r="A99" s="26">
        <v>1</v>
      </c>
      <c r="B99" s="91">
        <v>9</v>
      </c>
      <c r="C99" s="92" t="s">
        <v>496</v>
      </c>
      <c r="D99" s="92" t="s">
        <v>497</v>
      </c>
      <c r="E99" s="92" t="s">
        <v>110</v>
      </c>
      <c r="F99" s="92" t="s">
        <v>324</v>
      </c>
      <c r="G99" s="93" t="s">
        <v>498</v>
      </c>
      <c r="H99" s="94">
        <v>44439</v>
      </c>
      <c r="I99" s="91" t="s">
        <v>52</v>
      </c>
      <c r="J99" s="96" t="s">
        <v>53</v>
      </c>
      <c r="K99" s="91">
        <v>111</v>
      </c>
      <c r="L99" s="92" t="s">
        <v>499</v>
      </c>
      <c r="M99" s="91" t="s">
        <v>55</v>
      </c>
      <c r="N99" s="97" t="s">
        <v>500</v>
      </c>
      <c r="O99" s="92" t="s">
        <v>501</v>
      </c>
      <c r="P99" s="96" t="s">
        <v>58</v>
      </c>
      <c r="Q99" s="91" t="s">
        <v>59</v>
      </c>
      <c r="R99" s="92">
        <v>202212</v>
      </c>
      <c r="S99" s="92">
        <v>202212</v>
      </c>
      <c r="T99" s="92">
        <v>202212</v>
      </c>
      <c r="U99" s="91" t="s">
        <v>60</v>
      </c>
      <c r="V99" s="97"/>
      <c r="W99" s="98">
        <v>864678</v>
      </c>
      <c r="X99" s="92" t="s">
        <v>62</v>
      </c>
      <c r="Y99" s="99">
        <v>13322.77</v>
      </c>
      <c r="Z99" s="99">
        <v>2134.77</v>
      </c>
      <c r="AA99" s="100">
        <f>SUM(Y99-Z99)</f>
        <v>11188</v>
      </c>
      <c r="AB99" s="100">
        <v>0</v>
      </c>
      <c r="AC99" s="100">
        <v>13322.77</v>
      </c>
      <c r="AD99" s="100">
        <v>0</v>
      </c>
      <c r="AE99" s="100">
        <v>0</v>
      </c>
      <c r="AF99" s="100">
        <v>0</v>
      </c>
      <c r="AG99" s="100">
        <v>0</v>
      </c>
      <c r="AH99" s="100">
        <v>0</v>
      </c>
      <c r="AI99" s="100">
        <v>0</v>
      </c>
      <c r="AJ99" s="100">
        <v>0</v>
      </c>
      <c r="AK99" s="100">
        <v>0</v>
      </c>
      <c r="AL99" s="100">
        <v>0</v>
      </c>
      <c r="AM99" s="100">
        <v>0</v>
      </c>
      <c r="AN99" s="100">
        <v>0</v>
      </c>
      <c r="AO99" s="100">
        <v>0</v>
      </c>
      <c r="AP99" s="100">
        <v>0</v>
      </c>
      <c r="AQ99" s="100">
        <v>0</v>
      </c>
      <c r="AR99" s="100">
        <v>0</v>
      </c>
      <c r="AS99" s="100">
        <v>2134.77</v>
      </c>
      <c r="AT99" s="100">
        <v>0</v>
      </c>
      <c r="AU99" s="100">
        <v>0</v>
      </c>
      <c r="AV99" s="55"/>
      <c r="AX99" s="58"/>
      <c r="AZ99" s="58"/>
    </row>
    <row r="100" spans="1:65" s="101" customFormat="1" x14ac:dyDescent="0.2">
      <c r="A100" s="101">
        <v>2</v>
      </c>
      <c r="B100" s="102">
        <v>11</v>
      </c>
      <c r="C100" s="103" t="s">
        <v>502</v>
      </c>
      <c r="D100" s="103" t="s">
        <v>503</v>
      </c>
      <c r="E100" s="103" t="s">
        <v>425</v>
      </c>
      <c r="F100" s="103" t="s">
        <v>504</v>
      </c>
      <c r="G100" s="104" t="s">
        <v>505</v>
      </c>
      <c r="H100" s="105">
        <v>44439</v>
      </c>
      <c r="I100" s="102" t="s">
        <v>52</v>
      </c>
      <c r="J100" s="107" t="s">
        <v>158</v>
      </c>
      <c r="K100" s="102">
        <v>114</v>
      </c>
      <c r="L100" s="103" t="s">
        <v>506</v>
      </c>
      <c r="M100" s="102" t="s">
        <v>115</v>
      </c>
      <c r="N100" s="108" t="s">
        <v>500</v>
      </c>
      <c r="O100" s="103" t="s">
        <v>501</v>
      </c>
      <c r="P100" s="107" t="s">
        <v>58</v>
      </c>
      <c r="Q100" s="102" t="s">
        <v>163</v>
      </c>
      <c r="R100" s="92">
        <v>202212</v>
      </c>
      <c r="S100" s="92">
        <v>202212</v>
      </c>
      <c r="T100" s="92">
        <v>202212</v>
      </c>
      <c r="U100" s="102" t="s">
        <v>60</v>
      </c>
      <c r="V100" s="108"/>
      <c r="W100" s="109">
        <v>544148</v>
      </c>
      <c r="X100" s="103" t="s">
        <v>62</v>
      </c>
      <c r="Y100" s="99">
        <v>3051.43</v>
      </c>
      <c r="Z100" s="99">
        <f>AS100</f>
        <v>51.43</v>
      </c>
      <c r="AA100" s="99">
        <f>Y100-Z100</f>
        <v>3000</v>
      </c>
      <c r="AB100" s="110">
        <v>0</v>
      </c>
      <c r="AC100" s="110">
        <v>0</v>
      </c>
      <c r="AD100" s="111">
        <v>3051.43</v>
      </c>
      <c r="AE100" s="110">
        <v>0</v>
      </c>
      <c r="AF100" s="110">
        <v>0</v>
      </c>
      <c r="AG100" s="110">
        <v>0</v>
      </c>
      <c r="AH100" s="100">
        <v>0</v>
      </c>
      <c r="AI100" s="100">
        <v>0</v>
      </c>
      <c r="AJ100" s="110">
        <v>0</v>
      </c>
      <c r="AK100" s="110">
        <v>0</v>
      </c>
      <c r="AL100" s="110">
        <v>0</v>
      </c>
      <c r="AM100" s="100">
        <v>0</v>
      </c>
      <c r="AN100" s="100">
        <v>0</v>
      </c>
      <c r="AO100" s="100">
        <v>0</v>
      </c>
      <c r="AP100" s="100">
        <v>0</v>
      </c>
      <c r="AQ100" s="100">
        <v>0</v>
      </c>
      <c r="AR100" s="110">
        <v>0</v>
      </c>
      <c r="AS100" s="100">
        <v>51.43</v>
      </c>
      <c r="AT100" s="100">
        <v>0</v>
      </c>
      <c r="AU100" s="110">
        <v>0</v>
      </c>
      <c r="AV100" s="55"/>
      <c r="AW100" s="26"/>
      <c r="AX100" s="58"/>
      <c r="AY100" s="26"/>
      <c r="AZ100" s="58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</row>
    <row r="101" spans="1:65" s="101" customFormat="1" x14ac:dyDescent="0.2">
      <c r="A101" s="101">
        <v>3</v>
      </c>
      <c r="B101" s="102">
        <v>12</v>
      </c>
      <c r="C101" s="103" t="s">
        <v>507</v>
      </c>
      <c r="D101" s="103" t="s">
        <v>508</v>
      </c>
      <c r="E101" s="103" t="s">
        <v>484</v>
      </c>
      <c r="F101" s="103" t="s">
        <v>65</v>
      </c>
      <c r="G101" s="104" t="s">
        <v>509</v>
      </c>
      <c r="H101" s="105">
        <v>44439</v>
      </c>
      <c r="I101" s="102" t="s">
        <v>52</v>
      </c>
      <c r="J101" s="107" t="s">
        <v>158</v>
      </c>
      <c r="K101" s="102">
        <v>114</v>
      </c>
      <c r="L101" s="103" t="s">
        <v>510</v>
      </c>
      <c r="M101" s="102" t="s">
        <v>115</v>
      </c>
      <c r="N101" s="108" t="s">
        <v>500</v>
      </c>
      <c r="O101" s="103" t="s">
        <v>501</v>
      </c>
      <c r="P101" s="107" t="s">
        <v>58</v>
      </c>
      <c r="Q101" s="102" t="s">
        <v>163</v>
      </c>
      <c r="R101" s="92">
        <v>202212</v>
      </c>
      <c r="S101" s="92">
        <v>202212</v>
      </c>
      <c r="T101" s="92">
        <v>202212</v>
      </c>
      <c r="U101" s="102" t="s">
        <v>60</v>
      </c>
      <c r="V101" s="108"/>
      <c r="W101" s="103">
        <v>911311</v>
      </c>
      <c r="X101" s="103" t="s">
        <v>62</v>
      </c>
      <c r="Y101" s="99">
        <f>AD101</f>
        <v>2252</v>
      </c>
      <c r="Z101" s="99">
        <v>0</v>
      </c>
      <c r="AA101" s="100">
        <f>Y101-Z101</f>
        <v>2252</v>
      </c>
      <c r="AB101" s="110">
        <v>0</v>
      </c>
      <c r="AC101" s="110">
        <v>0</v>
      </c>
      <c r="AD101" s="111">
        <v>2252</v>
      </c>
      <c r="AE101" s="110">
        <v>0</v>
      </c>
      <c r="AF101" s="110">
        <v>0</v>
      </c>
      <c r="AG101" s="110">
        <v>0</v>
      </c>
      <c r="AH101" s="100">
        <v>0</v>
      </c>
      <c r="AI101" s="100">
        <v>0</v>
      </c>
      <c r="AJ101" s="110">
        <v>0</v>
      </c>
      <c r="AK101" s="110">
        <v>0</v>
      </c>
      <c r="AL101" s="110">
        <v>0</v>
      </c>
      <c r="AM101" s="100">
        <v>0</v>
      </c>
      <c r="AN101" s="100">
        <v>0</v>
      </c>
      <c r="AO101" s="100">
        <v>0</v>
      </c>
      <c r="AP101" s="100">
        <v>0</v>
      </c>
      <c r="AQ101" s="100">
        <v>0</v>
      </c>
      <c r="AR101" s="110">
        <v>0</v>
      </c>
      <c r="AS101" s="100">
        <v>0</v>
      </c>
      <c r="AT101" s="100">
        <v>0</v>
      </c>
      <c r="AU101" s="110">
        <v>0</v>
      </c>
      <c r="AV101" s="55"/>
      <c r="AW101" s="26"/>
      <c r="AX101" s="58"/>
      <c r="AY101" s="26"/>
      <c r="AZ101" s="58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</row>
    <row r="102" spans="1:65" s="26" customFormat="1" ht="12.75" customHeight="1" x14ac:dyDescent="0.2">
      <c r="A102" s="26">
        <v>4</v>
      </c>
      <c r="B102" s="91">
        <v>87</v>
      </c>
      <c r="C102" s="92" t="s">
        <v>511</v>
      </c>
      <c r="D102" s="92" t="s">
        <v>512</v>
      </c>
      <c r="E102" s="92" t="s">
        <v>513</v>
      </c>
      <c r="F102" s="92" t="s">
        <v>514</v>
      </c>
      <c r="G102" s="92" t="s">
        <v>515</v>
      </c>
      <c r="H102" s="94">
        <v>44658</v>
      </c>
      <c r="I102" s="96" t="s">
        <v>52</v>
      </c>
      <c r="J102" s="96" t="s">
        <v>158</v>
      </c>
      <c r="K102" s="91">
        <v>114</v>
      </c>
      <c r="L102" s="92" t="s">
        <v>516</v>
      </c>
      <c r="M102" s="91" t="s">
        <v>115</v>
      </c>
      <c r="N102" s="97" t="s">
        <v>500</v>
      </c>
      <c r="O102" s="92" t="s">
        <v>501</v>
      </c>
      <c r="P102" s="96" t="s">
        <v>58</v>
      </c>
      <c r="Q102" s="91" t="s">
        <v>163</v>
      </c>
      <c r="R102" s="92">
        <v>202212</v>
      </c>
      <c r="S102" s="92">
        <v>202212</v>
      </c>
      <c r="T102" s="92">
        <v>202212</v>
      </c>
      <c r="U102" s="91" t="s">
        <v>60</v>
      </c>
      <c r="V102" s="97"/>
      <c r="W102" s="98">
        <v>632236</v>
      </c>
      <c r="X102" s="92" t="s">
        <v>62</v>
      </c>
      <c r="Y102" s="99">
        <f>AD102</f>
        <v>3051.43</v>
      </c>
      <c r="Z102" s="99">
        <f>AS102</f>
        <v>51.43</v>
      </c>
      <c r="AA102" s="100">
        <f>Y102-Z102</f>
        <v>3000</v>
      </c>
      <c r="AB102" s="100">
        <v>0</v>
      </c>
      <c r="AC102" s="100">
        <v>0</v>
      </c>
      <c r="AD102" s="100">
        <v>3051.43</v>
      </c>
      <c r="AE102" s="100">
        <v>0</v>
      </c>
      <c r="AF102" s="100">
        <v>0</v>
      </c>
      <c r="AG102" s="100">
        <v>0</v>
      </c>
      <c r="AH102" s="100">
        <v>0</v>
      </c>
      <c r="AI102" s="100">
        <v>0</v>
      </c>
      <c r="AJ102" s="100">
        <v>0</v>
      </c>
      <c r="AK102" s="100">
        <v>0</v>
      </c>
      <c r="AL102" s="100">
        <v>0</v>
      </c>
      <c r="AM102" s="100">
        <v>0</v>
      </c>
      <c r="AN102" s="100">
        <v>0</v>
      </c>
      <c r="AO102" s="100">
        <v>0</v>
      </c>
      <c r="AP102" s="100">
        <v>0</v>
      </c>
      <c r="AQ102" s="100">
        <v>0</v>
      </c>
      <c r="AR102" s="100">
        <v>0</v>
      </c>
      <c r="AS102" s="100">
        <v>51.43</v>
      </c>
      <c r="AT102" s="100">
        <v>0</v>
      </c>
      <c r="AU102" s="100">
        <v>0</v>
      </c>
      <c r="AV102" s="55"/>
    </row>
    <row r="103" spans="1:65" s="26" customFormat="1" x14ac:dyDescent="0.2">
      <c r="B103" s="112"/>
      <c r="C103" s="113"/>
      <c r="D103" s="113"/>
      <c r="E103" s="113"/>
      <c r="F103" s="113"/>
      <c r="G103" s="113"/>
      <c r="H103" s="88"/>
      <c r="I103" s="114"/>
      <c r="J103" s="114"/>
      <c r="K103" s="112"/>
      <c r="L103" s="113"/>
      <c r="M103" s="112"/>
      <c r="N103" s="115"/>
      <c r="O103" s="113"/>
      <c r="P103" s="114"/>
      <c r="Q103" s="112"/>
      <c r="R103" s="113"/>
      <c r="S103" s="113"/>
      <c r="T103" s="113"/>
      <c r="U103" s="112"/>
      <c r="V103" s="115"/>
      <c r="W103" s="116"/>
      <c r="X103" s="113"/>
      <c r="Y103" s="154">
        <f>SUM(Y99:Y102)</f>
        <v>21677.63</v>
      </c>
      <c r="Z103" s="154">
        <f t="shared" ref="Z103:AU103" si="17">SUM(Z99:Z102)</f>
        <v>2237.6299999999997</v>
      </c>
      <c r="AA103" s="154">
        <f>SUM(AA99:AA102)</f>
        <v>19440</v>
      </c>
      <c r="AB103" s="154">
        <f t="shared" si="17"/>
        <v>0</v>
      </c>
      <c r="AC103" s="154">
        <f t="shared" si="17"/>
        <v>13322.77</v>
      </c>
      <c r="AD103" s="154">
        <f t="shared" si="17"/>
        <v>8354.86</v>
      </c>
      <c r="AE103" s="154">
        <f t="shared" si="17"/>
        <v>0</v>
      </c>
      <c r="AF103" s="154">
        <f t="shared" si="17"/>
        <v>0</v>
      </c>
      <c r="AG103" s="154">
        <f t="shared" si="17"/>
        <v>0</v>
      </c>
      <c r="AH103" s="154">
        <f t="shared" si="17"/>
        <v>0</v>
      </c>
      <c r="AI103" s="154">
        <f t="shared" si="17"/>
        <v>0</v>
      </c>
      <c r="AJ103" s="154">
        <f t="shared" si="17"/>
        <v>0</v>
      </c>
      <c r="AK103" s="154">
        <f t="shared" si="17"/>
        <v>0</v>
      </c>
      <c r="AL103" s="154">
        <f t="shared" si="17"/>
        <v>0</v>
      </c>
      <c r="AM103" s="154">
        <f t="shared" si="17"/>
        <v>0</v>
      </c>
      <c r="AN103" s="154">
        <f t="shared" si="17"/>
        <v>0</v>
      </c>
      <c r="AO103" s="154">
        <f t="shared" si="17"/>
        <v>0</v>
      </c>
      <c r="AP103" s="154">
        <f t="shared" si="17"/>
        <v>0</v>
      </c>
      <c r="AQ103" s="154">
        <f t="shared" si="17"/>
        <v>0</v>
      </c>
      <c r="AR103" s="154">
        <f t="shared" si="17"/>
        <v>0</v>
      </c>
      <c r="AS103" s="154">
        <f t="shared" si="17"/>
        <v>2237.6299999999997</v>
      </c>
      <c r="AT103" s="154">
        <f t="shared" si="17"/>
        <v>0</v>
      </c>
      <c r="AU103" s="154">
        <f t="shared" si="17"/>
        <v>0</v>
      </c>
      <c r="AV103" s="55"/>
    </row>
    <row r="104" spans="1:65" s="26" customFormat="1" ht="12.75" customHeight="1" x14ac:dyDescent="0.2">
      <c r="B104" s="112"/>
      <c r="C104" s="113"/>
      <c r="D104" s="113"/>
      <c r="E104" s="113"/>
      <c r="F104" s="113"/>
      <c r="G104" s="113"/>
      <c r="H104" s="88"/>
      <c r="I104" s="114"/>
      <c r="J104" s="114"/>
      <c r="K104" s="112"/>
      <c r="L104" s="113"/>
      <c r="M104" s="112"/>
      <c r="N104" s="115"/>
      <c r="O104" s="113"/>
      <c r="P104" s="114"/>
      <c r="Q104" s="112"/>
      <c r="R104" s="113"/>
      <c r="S104" s="113"/>
      <c r="T104" s="113"/>
      <c r="U104" s="112"/>
      <c r="V104" s="115"/>
      <c r="W104" s="116"/>
      <c r="X104" s="113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55"/>
    </row>
    <row r="105" spans="1:65" x14ac:dyDescent="0.2">
      <c r="AB105" s="119"/>
      <c r="AC105" s="119"/>
      <c r="AJ105" s="120"/>
      <c r="AK105" s="121"/>
    </row>
    <row r="106" spans="1:65" x14ac:dyDescent="0.2">
      <c r="V106" s="26"/>
      <c r="W106" s="26"/>
      <c r="X106" s="26"/>
      <c r="Y106" s="8"/>
    </row>
    <row r="107" spans="1:65" s="26" customFormat="1" x14ac:dyDescent="0.2">
      <c r="I107" s="4"/>
      <c r="J107" s="4"/>
      <c r="K107" s="4"/>
      <c r="L107" s="1"/>
      <c r="M107" s="4"/>
      <c r="N107" s="5"/>
      <c r="O107" s="1"/>
      <c r="P107" s="4"/>
      <c r="Q107" s="4"/>
      <c r="R107" s="1"/>
      <c r="S107" s="1"/>
      <c r="T107" s="1"/>
      <c r="U107" s="1"/>
      <c r="V107" s="6"/>
      <c r="W107" s="1"/>
      <c r="X107" s="1"/>
      <c r="Y107" s="7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31"/>
    </row>
    <row r="108" spans="1:65" s="26" customFormat="1" x14ac:dyDescent="0.2">
      <c r="I108" s="4"/>
      <c r="J108" s="4"/>
      <c r="K108" s="4"/>
      <c r="L108" s="1"/>
      <c r="M108" s="4"/>
      <c r="N108" s="5"/>
      <c r="O108" s="1"/>
      <c r="P108" s="4"/>
      <c r="Q108" s="4"/>
      <c r="R108" s="1"/>
      <c r="S108" s="1"/>
      <c r="T108" s="1"/>
      <c r="U108" s="1"/>
      <c r="V108" s="6"/>
      <c r="W108" s="1"/>
      <c r="X108" s="1"/>
      <c r="Y108" s="7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31"/>
    </row>
    <row r="112" spans="1:65" x14ac:dyDescent="0.2">
      <c r="B112" s="122" t="s">
        <v>517</v>
      </c>
    </row>
    <row r="113" spans="1:65" s="26" customFormat="1" x14ac:dyDescent="0.2">
      <c r="A113" s="26">
        <v>1</v>
      </c>
      <c r="B113" s="91">
        <v>2</v>
      </c>
      <c r="C113" s="92" t="s">
        <v>496</v>
      </c>
      <c r="D113" s="92" t="s">
        <v>497</v>
      </c>
      <c r="E113" s="92" t="s">
        <v>484</v>
      </c>
      <c r="F113" s="92" t="s">
        <v>74</v>
      </c>
      <c r="G113" s="93" t="s">
        <v>518</v>
      </c>
      <c r="H113" s="94">
        <v>44439</v>
      </c>
      <c r="I113" s="91" t="s">
        <v>52</v>
      </c>
      <c r="J113" s="96" t="s">
        <v>53</v>
      </c>
      <c r="K113" s="91">
        <v>111</v>
      </c>
      <c r="L113" s="92" t="s">
        <v>519</v>
      </c>
      <c r="M113" s="91" t="s">
        <v>55</v>
      </c>
      <c r="N113" s="97" t="s">
        <v>520</v>
      </c>
      <c r="O113" s="92" t="s">
        <v>517</v>
      </c>
      <c r="P113" s="96" t="s">
        <v>58</v>
      </c>
      <c r="Q113" s="91" t="s">
        <v>59</v>
      </c>
      <c r="R113" s="92">
        <v>202212</v>
      </c>
      <c r="S113" s="92">
        <v>202212</v>
      </c>
      <c r="T113" s="92">
        <v>202212</v>
      </c>
      <c r="U113" s="91" t="s">
        <v>60</v>
      </c>
      <c r="V113" s="97"/>
      <c r="W113" s="98">
        <v>864678</v>
      </c>
      <c r="X113" s="92" t="s">
        <v>62</v>
      </c>
      <c r="Y113" s="99">
        <f t="shared" ref="Y113:Y130" si="18">AD113</f>
        <v>5196.33</v>
      </c>
      <c r="Z113" s="99">
        <f t="shared" ref="Z113:Z130" si="19">SUM(AR113:AU113)</f>
        <v>453.33</v>
      </c>
      <c r="AA113" s="100">
        <f t="shared" ref="AA113:AA130" si="20">SUM(Y113-Z113)</f>
        <v>4743</v>
      </c>
      <c r="AB113" s="100"/>
      <c r="AC113" s="100"/>
      <c r="AD113" s="100">
        <v>5196.33</v>
      </c>
      <c r="AE113" s="100">
        <v>0</v>
      </c>
      <c r="AF113" s="100">
        <v>0</v>
      </c>
      <c r="AG113" s="100">
        <v>0</v>
      </c>
      <c r="AH113" s="100">
        <v>0</v>
      </c>
      <c r="AI113" s="100">
        <v>0</v>
      </c>
      <c r="AJ113" s="100">
        <v>0</v>
      </c>
      <c r="AK113" s="100">
        <v>0</v>
      </c>
      <c r="AL113" s="100">
        <v>0</v>
      </c>
      <c r="AM113" s="100">
        <v>0</v>
      </c>
      <c r="AN113" s="100">
        <v>0</v>
      </c>
      <c r="AO113" s="100">
        <v>0</v>
      </c>
      <c r="AP113" s="100">
        <v>0</v>
      </c>
      <c r="AQ113" s="100">
        <v>0</v>
      </c>
      <c r="AR113" s="100">
        <v>0</v>
      </c>
      <c r="AS113" s="100">
        <v>453.33</v>
      </c>
      <c r="AT113" s="100">
        <v>0</v>
      </c>
      <c r="AU113" s="100">
        <v>0</v>
      </c>
      <c r="AV113" s="55"/>
      <c r="AX113" s="58"/>
      <c r="AZ113" s="58"/>
    </row>
    <row r="114" spans="1:65" s="101" customFormat="1" x14ac:dyDescent="0.2">
      <c r="A114" s="26">
        <v>2</v>
      </c>
      <c r="B114" s="102">
        <v>5</v>
      </c>
      <c r="C114" s="103" t="s">
        <v>507</v>
      </c>
      <c r="D114" s="103" t="s">
        <v>508</v>
      </c>
      <c r="E114" s="103" t="s">
        <v>74</v>
      </c>
      <c r="F114" s="103" t="s">
        <v>74</v>
      </c>
      <c r="G114" s="104" t="s">
        <v>521</v>
      </c>
      <c r="H114" s="105">
        <v>44439</v>
      </c>
      <c r="I114" s="102" t="s">
        <v>52</v>
      </c>
      <c r="J114" s="107" t="s">
        <v>158</v>
      </c>
      <c r="K114" s="102">
        <v>114</v>
      </c>
      <c r="L114" s="103" t="s">
        <v>522</v>
      </c>
      <c r="M114" s="102" t="s">
        <v>115</v>
      </c>
      <c r="N114" s="97" t="s">
        <v>520</v>
      </c>
      <c r="O114" s="92" t="s">
        <v>517</v>
      </c>
      <c r="P114" s="107" t="s">
        <v>58</v>
      </c>
      <c r="Q114" s="102" t="s">
        <v>163</v>
      </c>
      <c r="R114" s="92">
        <v>202212</v>
      </c>
      <c r="S114" s="92">
        <v>202212</v>
      </c>
      <c r="T114" s="92">
        <v>202212</v>
      </c>
      <c r="U114" s="102" t="s">
        <v>60</v>
      </c>
      <c r="V114" s="108"/>
      <c r="W114" s="103">
        <v>911311</v>
      </c>
      <c r="X114" s="103" t="s">
        <v>62</v>
      </c>
      <c r="Y114" s="99">
        <f t="shared" si="18"/>
        <v>1362.99</v>
      </c>
      <c r="Z114" s="99">
        <f t="shared" si="19"/>
        <v>72.98</v>
      </c>
      <c r="AA114" s="100">
        <f t="shared" si="20"/>
        <v>1290.01</v>
      </c>
      <c r="AB114" s="110"/>
      <c r="AC114" s="110"/>
      <c r="AD114" s="111">
        <v>1362.99</v>
      </c>
      <c r="AE114" s="110">
        <v>0</v>
      </c>
      <c r="AF114" s="110">
        <v>0</v>
      </c>
      <c r="AG114" s="110">
        <v>0</v>
      </c>
      <c r="AH114" s="100">
        <v>0</v>
      </c>
      <c r="AI114" s="100">
        <v>0</v>
      </c>
      <c r="AJ114" s="110">
        <v>0</v>
      </c>
      <c r="AK114" s="110">
        <v>0</v>
      </c>
      <c r="AL114" s="110">
        <v>0</v>
      </c>
      <c r="AM114" s="100">
        <v>0</v>
      </c>
      <c r="AN114" s="100">
        <v>0</v>
      </c>
      <c r="AO114" s="100">
        <v>0</v>
      </c>
      <c r="AP114" s="100">
        <v>0</v>
      </c>
      <c r="AQ114" s="100">
        <v>0</v>
      </c>
      <c r="AR114" s="110">
        <v>0</v>
      </c>
      <c r="AS114" s="100">
        <v>72.98</v>
      </c>
      <c r="AT114" s="100">
        <v>0</v>
      </c>
      <c r="AU114" s="110">
        <v>0</v>
      </c>
      <c r="AV114" s="55"/>
      <c r="AW114" s="26"/>
      <c r="AX114" s="58"/>
      <c r="AY114" s="26"/>
      <c r="AZ114" s="58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</row>
    <row r="115" spans="1:65" s="26" customFormat="1" ht="12.75" customHeight="1" x14ac:dyDescent="0.2">
      <c r="A115" s="26">
        <v>3</v>
      </c>
      <c r="B115" s="91">
        <v>7</v>
      </c>
      <c r="C115" s="92" t="s">
        <v>511</v>
      </c>
      <c r="D115" s="92" t="s">
        <v>512</v>
      </c>
      <c r="E115" s="92" t="s">
        <v>400</v>
      </c>
      <c r="F115" s="92" t="s">
        <v>523</v>
      </c>
      <c r="G115" s="92" t="s">
        <v>524</v>
      </c>
      <c r="H115" s="94">
        <v>44658</v>
      </c>
      <c r="I115" s="96" t="s">
        <v>52</v>
      </c>
      <c r="J115" s="96" t="s">
        <v>158</v>
      </c>
      <c r="K115" s="91">
        <v>114</v>
      </c>
      <c r="L115" s="103" t="s">
        <v>522</v>
      </c>
      <c r="M115" s="91" t="s">
        <v>115</v>
      </c>
      <c r="N115" s="97" t="s">
        <v>520</v>
      </c>
      <c r="O115" s="92" t="s">
        <v>517</v>
      </c>
      <c r="P115" s="96" t="s">
        <v>58</v>
      </c>
      <c r="Q115" s="91" t="s">
        <v>163</v>
      </c>
      <c r="R115" s="92">
        <v>202212</v>
      </c>
      <c r="S115" s="92">
        <v>202212</v>
      </c>
      <c r="T115" s="92">
        <v>202212</v>
      </c>
      <c r="U115" s="91" t="s">
        <v>60</v>
      </c>
      <c r="V115" s="97"/>
      <c r="W115" s="98">
        <v>632236</v>
      </c>
      <c r="X115" s="92" t="s">
        <v>62</v>
      </c>
      <c r="Y115" s="99">
        <f t="shared" si="18"/>
        <v>4673.2700000000004</v>
      </c>
      <c r="Z115" s="99">
        <f t="shared" si="19"/>
        <v>873.27</v>
      </c>
      <c r="AA115" s="100">
        <f t="shared" si="20"/>
        <v>3800.0000000000005</v>
      </c>
      <c r="AB115" s="100"/>
      <c r="AC115" s="100"/>
      <c r="AD115" s="100">
        <v>4673.2700000000004</v>
      </c>
      <c r="AE115" s="100">
        <v>0</v>
      </c>
      <c r="AF115" s="100">
        <v>0</v>
      </c>
      <c r="AG115" s="100">
        <v>0</v>
      </c>
      <c r="AH115" s="100">
        <v>0</v>
      </c>
      <c r="AI115" s="100">
        <v>0</v>
      </c>
      <c r="AJ115" s="100">
        <v>0</v>
      </c>
      <c r="AK115" s="100">
        <v>0</v>
      </c>
      <c r="AL115" s="100">
        <v>0</v>
      </c>
      <c r="AM115" s="100">
        <v>0</v>
      </c>
      <c r="AN115" s="100">
        <v>0</v>
      </c>
      <c r="AO115" s="100">
        <v>0</v>
      </c>
      <c r="AP115" s="100">
        <v>0</v>
      </c>
      <c r="AQ115" s="100">
        <v>0</v>
      </c>
      <c r="AR115" s="100">
        <v>0</v>
      </c>
      <c r="AS115" s="100">
        <v>373.27</v>
      </c>
      <c r="AT115" s="100">
        <v>500</v>
      </c>
      <c r="AU115" s="100">
        <v>0</v>
      </c>
      <c r="AV115" s="55"/>
    </row>
    <row r="116" spans="1:65" s="26" customFormat="1" x14ac:dyDescent="0.2">
      <c r="A116" s="26">
        <v>4</v>
      </c>
      <c r="B116" s="91">
        <v>8</v>
      </c>
      <c r="C116" s="92" t="s">
        <v>496</v>
      </c>
      <c r="D116" s="92" t="s">
        <v>497</v>
      </c>
      <c r="E116" s="92" t="s">
        <v>65</v>
      </c>
      <c r="F116" s="92" t="s">
        <v>488</v>
      </c>
      <c r="G116" s="93" t="s">
        <v>525</v>
      </c>
      <c r="H116" s="94">
        <v>44439</v>
      </c>
      <c r="I116" s="91" t="s">
        <v>52</v>
      </c>
      <c r="J116" s="96" t="s">
        <v>53</v>
      </c>
      <c r="K116" s="91">
        <v>111</v>
      </c>
      <c r="L116" s="103" t="s">
        <v>522</v>
      </c>
      <c r="M116" s="91" t="s">
        <v>55</v>
      </c>
      <c r="N116" s="97" t="s">
        <v>520</v>
      </c>
      <c r="O116" s="92" t="s">
        <v>517</v>
      </c>
      <c r="P116" s="96" t="s">
        <v>58</v>
      </c>
      <c r="Q116" s="91" t="s">
        <v>59</v>
      </c>
      <c r="R116" s="92">
        <v>202212</v>
      </c>
      <c r="S116" s="92">
        <v>202212</v>
      </c>
      <c r="T116" s="92">
        <v>202212</v>
      </c>
      <c r="U116" s="91" t="s">
        <v>60</v>
      </c>
      <c r="V116" s="97"/>
      <c r="W116" s="98">
        <v>864678</v>
      </c>
      <c r="X116" s="92" t="s">
        <v>62</v>
      </c>
      <c r="Y116" s="99">
        <f t="shared" si="18"/>
        <v>5639.33</v>
      </c>
      <c r="Z116" s="99">
        <f t="shared" si="19"/>
        <v>453.33</v>
      </c>
      <c r="AA116" s="100">
        <f t="shared" si="20"/>
        <v>5186</v>
      </c>
      <c r="AB116" s="100"/>
      <c r="AC116" s="100"/>
      <c r="AD116" s="100">
        <v>5639.33</v>
      </c>
      <c r="AE116" s="100">
        <v>0</v>
      </c>
      <c r="AF116" s="100">
        <v>0</v>
      </c>
      <c r="AG116" s="100">
        <v>0</v>
      </c>
      <c r="AH116" s="100">
        <v>0</v>
      </c>
      <c r="AI116" s="100">
        <v>0</v>
      </c>
      <c r="AJ116" s="100">
        <v>0</v>
      </c>
      <c r="AK116" s="100">
        <v>0</v>
      </c>
      <c r="AL116" s="100">
        <v>0</v>
      </c>
      <c r="AM116" s="100">
        <v>0</v>
      </c>
      <c r="AN116" s="100">
        <v>0</v>
      </c>
      <c r="AO116" s="100">
        <v>0</v>
      </c>
      <c r="AP116" s="100">
        <v>0</v>
      </c>
      <c r="AQ116" s="100">
        <v>0</v>
      </c>
      <c r="AR116" s="100">
        <v>0</v>
      </c>
      <c r="AS116" s="100">
        <v>453.33</v>
      </c>
      <c r="AT116" s="100">
        <v>0</v>
      </c>
      <c r="AU116" s="100">
        <v>0</v>
      </c>
      <c r="AV116" s="55"/>
      <c r="AX116" s="58"/>
      <c r="AZ116" s="58"/>
    </row>
    <row r="117" spans="1:65" s="101" customFormat="1" x14ac:dyDescent="0.2">
      <c r="A117" s="26">
        <v>5</v>
      </c>
      <c r="B117" s="102">
        <v>9</v>
      </c>
      <c r="C117" s="103" t="s">
        <v>502</v>
      </c>
      <c r="D117" s="103" t="s">
        <v>503</v>
      </c>
      <c r="E117" s="103" t="s">
        <v>526</v>
      </c>
      <c r="F117" s="103" t="s">
        <v>338</v>
      </c>
      <c r="G117" s="104" t="s">
        <v>509</v>
      </c>
      <c r="H117" s="105">
        <v>44439</v>
      </c>
      <c r="I117" s="102" t="s">
        <v>52</v>
      </c>
      <c r="J117" s="107" t="s">
        <v>158</v>
      </c>
      <c r="K117" s="102">
        <v>114</v>
      </c>
      <c r="L117" s="103" t="s">
        <v>522</v>
      </c>
      <c r="M117" s="102" t="s">
        <v>115</v>
      </c>
      <c r="N117" s="97" t="s">
        <v>520</v>
      </c>
      <c r="O117" s="92" t="s">
        <v>517</v>
      </c>
      <c r="P117" s="107" t="s">
        <v>58</v>
      </c>
      <c r="Q117" s="102" t="s">
        <v>163</v>
      </c>
      <c r="R117" s="92">
        <v>202212</v>
      </c>
      <c r="S117" s="92">
        <v>202212</v>
      </c>
      <c r="T117" s="92">
        <v>202212</v>
      </c>
      <c r="U117" s="102" t="s">
        <v>60</v>
      </c>
      <c r="V117" s="108"/>
      <c r="W117" s="109">
        <v>544148</v>
      </c>
      <c r="X117" s="103" t="s">
        <v>62</v>
      </c>
      <c r="Y117" s="99">
        <f t="shared" si="18"/>
        <v>4112.22</v>
      </c>
      <c r="Z117" s="99">
        <f t="shared" si="19"/>
        <v>312.22000000000003</v>
      </c>
      <c r="AA117" s="100">
        <f t="shared" si="20"/>
        <v>3800</v>
      </c>
      <c r="AB117" s="110"/>
      <c r="AC117" s="110"/>
      <c r="AD117" s="111">
        <v>4112.22</v>
      </c>
      <c r="AE117" s="110">
        <v>0</v>
      </c>
      <c r="AF117" s="110">
        <v>0</v>
      </c>
      <c r="AG117" s="110">
        <v>0</v>
      </c>
      <c r="AH117" s="100">
        <v>0</v>
      </c>
      <c r="AI117" s="100">
        <v>0</v>
      </c>
      <c r="AJ117" s="110">
        <v>0</v>
      </c>
      <c r="AK117" s="110">
        <v>0</v>
      </c>
      <c r="AL117" s="110">
        <v>0</v>
      </c>
      <c r="AM117" s="100">
        <v>0</v>
      </c>
      <c r="AN117" s="100">
        <v>0</v>
      </c>
      <c r="AO117" s="100">
        <v>0</v>
      </c>
      <c r="AP117" s="100">
        <v>0</v>
      </c>
      <c r="AQ117" s="100">
        <v>0</v>
      </c>
      <c r="AR117" s="110">
        <v>0</v>
      </c>
      <c r="AS117" s="100">
        <v>312.22000000000003</v>
      </c>
      <c r="AT117" s="100">
        <v>0</v>
      </c>
      <c r="AU117" s="110">
        <v>0</v>
      </c>
      <c r="AV117" s="55"/>
      <c r="AW117" s="26"/>
      <c r="AX117" s="58"/>
      <c r="AY117" s="26"/>
      <c r="AZ117" s="58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</row>
    <row r="118" spans="1:65" s="101" customFormat="1" x14ac:dyDescent="0.2">
      <c r="A118" s="26">
        <v>6</v>
      </c>
      <c r="B118" s="102">
        <v>10</v>
      </c>
      <c r="C118" s="103" t="s">
        <v>507</v>
      </c>
      <c r="D118" s="103" t="s">
        <v>508</v>
      </c>
      <c r="E118" s="103" t="s">
        <v>527</v>
      </c>
      <c r="F118" s="103" t="s">
        <v>528</v>
      </c>
      <c r="G118" s="104" t="s">
        <v>529</v>
      </c>
      <c r="H118" s="105">
        <v>44439</v>
      </c>
      <c r="I118" s="102" t="s">
        <v>52</v>
      </c>
      <c r="J118" s="107" t="s">
        <v>158</v>
      </c>
      <c r="K118" s="102">
        <v>114</v>
      </c>
      <c r="L118" s="103" t="s">
        <v>522</v>
      </c>
      <c r="M118" s="102" t="s">
        <v>115</v>
      </c>
      <c r="N118" s="97" t="s">
        <v>520</v>
      </c>
      <c r="O118" s="92" t="s">
        <v>517</v>
      </c>
      <c r="P118" s="107" t="s">
        <v>58</v>
      </c>
      <c r="Q118" s="102" t="s">
        <v>163</v>
      </c>
      <c r="R118" s="92">
        <v>202212</v>
      </c>
      <c r="S118" s="92">
        <v>202212</v>
      </c>
      <c r="T118" s="92">
        <v>202212</v>
      </c>
      <c r="U118" s="102" t="s">
        <v>60</v>
      </c>
      <c r="V118" s="108"/>
      <c r="W118" s="103">
        <v>911311</v>
      </c>
      <c r="X118" s="103" t="s">
        <v>62</v>
      </c>
      <c r="Y118" s="99">
        <f t="shared" si="18"/>
        <v>4112.22</v>
      </c>
      <c r="Z118" s="99">
        <f t="shared" si="19"/>
        <v>312.22000000000003</v>
      </c>
      <c r="AA118" s="100">
        <f t="shared" si="20"/>
        <v>3800</v>
      </c>
      <c r="AB118" s="110"/>
      <c r="AC118" s="110"/>
      <c r="AD118" s="111">
        <v>4112.22</v>
      </c>
      <c r="AE118" s="110">
        <v>0</v>
      </c>
      <c r="AF118" s="110">
        <v>0</v>
      </c>
      <c r="AG118" s="110">
        <v>0</v>
      </c>
      <c r="AH118" s="100">
        <v>0</v>
      </c>
      <c r="AI118" s="100">
        <v>0</v>
      </c>
      <c r="AJ118" s="110">
        <v>0</v>
      </c>
      <c r="AK118" s="110">
        <v>0</v>
      </c>
      <c r="AL118" s="110">
        <v>0</v>
      </c>
      <c r="AM118" s="100">
        <v>0</v>
      </c>
      <c r="AN118" s="100">
        <v>0</v>
      </c>
      <c r="AO118" s="100">
        <v>0</v>
      </c>
      <c r="AP118" s="100">
        <v>0</v>
      </c>
      <c r="AQ118" s="100">
        <v>0</v>
      </c>
      <c r="AR118" s="110">
        <v>0</v>
      </c>
      <c r="AS118" s="100">
        <v>312.22000000000003</v>
      </c>
      <c r="AT118" s="100">
        <v>0</v>
      </c>
      <c r="AU118" s="110">
        <v>0</v>
      </c>
      <c r="AV118" s="55"/>
      <c r="AW118" s="26"/>
      <c r="AX118" s="58"/>
      <c r="AY118" s="26"/>
      <c r="AZ118" s="58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</row>
    <row r="119" spans="1:65" s="26" customFormat="1" ht="12.75" customHeight="1" x14ac:dyDescent="0.2">
      <c r="A119" s="26">
        <v>7</v>
      </c>
      <c r="B119" s="91">
        <v>11</v>
      </c>
      <c r="C119" s="92" t="s">
        <v>511</v>
      </c>
      <c r="D119" s="92" t="s">
        <v>512</v>
      </c>
      <c r="E119" s="92" t="s">
        <v>171</v>
      </c>
      <c r="F119" s="92" t="s">
        <v>133</v>
      </c>
      <c r="G119" s="92" t="s">
        <v>530</v>
      </c>
      <c r="H119" s="94">
        <v>44658</v>
      </c>
      <c r="I119" s="96" t="s">
        <v>52</v>
      </c>
      <c r="J119" s="96" t="s">
        <v>158</v>
      </c>
      <c r="K119" s="91">
        <v>114</v>
      </c>
      <c r="L119" s="103" t="s">
        <v>522</v>
      </c>
      <c r="M119" s="91" t="s">
        <v>115</v>
      </c>
      <c r="N119" s="97" t="s">
        <v>520</v>
      </c>
      <c r="O119" s="92" t="s">
        <v>517</v>
      </c>
      <c r="P119" s="96" t="s">
        <v>58</v>
      </c>
      <c r="Q119" s="91" t="s">
        <v>163</v>
      </c>
      <c r="R119" s="92">
        <v>202212</v>
      </c>
      <c r="S119" s="92">
        <v>202212</v>
      </c>
      <c r="T119" s="92">
        <v>202212</v>
      </c>
      <c r="U119" s="91" t="s">
        <v>60</v>
      </c>
      <c r="V119" s="97"/>
      <c r="W119" s="98">
        <v>632236</v>
      </c>
      <c r="X119" s="92" t="s">
        <v>62</v>
      </c>
      <c r="Y119" s="99">
        <f t="shared" si="18"/>
        <v>4112.22</v>
      </c>
      <c r="Z119" s="99">
        <f t="shared" si="19"/>
        <v>312.22000000000003</v>
      </c>
      <c r="AA119" s="100">
        <f t="shared" si="20"/>
        <v>3800</v>
      </c>
      <c r="AB119" s="100"/>
      <c r="AC119" s="100"/>
      <c r="AD119" s="100">
        <v>4112.22</v>
      </c>
      <c r="AE119" s="100">
        <v>0</v>
      </c>
      <c r="AF119" s="100">
        <v>0</v>
      </c>
      <c r="AG119" s="100">
        <v>0</v>
      </c>
      <c r="AH119" s="100">
        <v>0</v>
      </c>
      <c r="AI119" s="100">
        <v>0</v>
      </c>
      <c r="AJ119" s="100">
        <v>0</v>
      </c>
      <c r="AK119" s="100">
        <v>0</v>
      </c>
      <c r="AL119" s="100">
        <v>0</v>
      </c>
      <c r="AM119" s="100">
        <v>0</v>
      </c>
      <c r="AN119" s="100">
        <v>0</v>
      </c>
      <c r="AO119" s="100">
        <v>0</v>
      </c>
      <c r="AP119" s="100">
        <v>0</v>
      </c>
      <c r="AQ119" s="100">
        <v>0</v>
      </c>
      <c r="AR119" s="100">
        <v>0</v>
      </c>
      <c r="AS119" s="100">
        <v>312.22000000000003</v>
      </c>
      <c r="AT119" s="100">
        <v>0</v>
      </c>
      <c r="AU119" s="100">
        <v>0</v>
      </c>
      <c r="AV119" s="55"/>
    </row>
    <row r="120" spans="1:65" s="101" customFormat="1" x14ac:dyDescent="0.2">
      <c r="A120" s="26">
        <v>8</v>
      </c>
      <c r="B120" s="102">
        <v>13</v>
      </c>
      <c r="C120" s="103" t="s">
        <v>507</v>
      </c>
      <c r="D120" s="103" t="s">
        <v>508</v>
      </c>
      <c r="E120" s="103" t="s">
        <v>531</v>
      </c>
      <c r="F120" s="103" t="s">
        <v>338</v>
      </c>
      <c r="G120" s="104" t="s">
        <v>532</v>
      </c>
      <c r="H120" s="105">
        <v>44439</v>
      </c>
      <c r="I120" s="102" t="s">
        <v>52</v>
      </c>
      <c r="J120" s="107" t="s">
        <v>158</v>
      </c>
      <c r="K120" s="102">
        <v>114</v>
      </c>
      <c r="L120" s="103" t="s">
        <v>522</v>
      </c>
      <c r="M120" s="102" t="s">
        <v>115</v>
      </c>
      <c r="N120" s="97" t="s">
        <v>520</v>
      </c>
      <c r="O120" s="92" t="s">
        <v>517</v>
      </c>
      <c r="P120" s="107" t="s">
        <v>58</v>
      </c>
      <c r="Q120" s="102" t="s">
        <v>163</v>
      </c>
      <c r="R120" s="92">
        <v>202212</v>
      </c>
      <c r="S120" s="92">
        <v>202212</v>
      </c>
      <c r="T120" s="92">
        <v>202212</v>
      </c>
      <c r="U120" s="102" t="s">
        <v>60</v>
      </c>
      <c r="V120" s="108"/>
      <c r="W120" s="103">
        <v>911311</v>
      </c>
      <c r="X120" s="103" t="s">
        <v>62</v>
      </c>
      <c r="Y120" s="99">
        <f t="shared" si="18"/>
        <v>4112.22</v>
      </c>
      <c r="Z120" s="99">
        <f t="shared" si="19"/>
        <v>812.22</v>
      </c>
      <c r="AA120" s="100">
        <f t="shared" si="20"/>
        <v>3300</v>
      </c>
      <c r="AB120" s="110"/>
      <c r="AC120" s="110"/>
      <c r="AD120" s="111">
        <v>4112.22</v>
      </c>
      <c r="AE120" s="110">
        <v>0</v>
      </c>
      <c r="AF120" s="110">
        <v>0</v>
      </c>
      <c r="AG120" s="110">
        <v>0</v>
      </c>
      <c r="AH120" s="100">
        <v>0</v>
      </c>
      <c r="AI120" s="100">
        <v>0</v>
      </c>
      <c r="AJ120" s="110">
        <v>0</v>
      </c>
      <c r="AK120" s="110">
        <v>0</v>
      </c>
      <c r="AL120" s="110">
        <v>0</v>
      </c>
      <c r="AM120" s="100">
        <v>0</v>
      </c>
      <c r="AN120" s="100">
        <v>0</v>
      </c>
      <c r="AO120" s="100">
        <v>0</v>
      </c>
      <c r="AP120" s="100">
        <v>0</v>
      </c>
      <c r="AQ120" s="100">
        <v>0</v>
      </c>
      <c r="AR120" s="110">
        <v>0</v>
      </c>
      <c r="AS120" s="100">
        <v>312.22000000000003</v>
      </c>
      <c r="AT120" s="100">
        <v>500</v>
      </c>
      <c r="AU120" s="110">
        <v>0</v>
      </c>
      <c r="AV120" s="55"/>
      <c r="AW120" s="26"/>
      <c r="AX120" s="58"/>
      <c r="AY120" s="26"/>
      <c r="AZ120" s="58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</row>
    <row r="121" spans="1:65" s="26" customFormat="1" ht="12.75" customHeight="1" x14ac:dyDescent="0.2">
      <c r="A121" s="26">
        <v>9</v>
      </c>
      <c r="B121" s="91">
        <v>17</v>
      </c>
      <c r="C121" s="92" t="s">
        <v>511</v>
      </c>
      <c r="D121" s="92" t="s">
        <v>512</v>
      </c>
      <c r="E121" s="92" t="s">
        <v>533</v>
      </c>
      <c r="F121" s="92" t="s">
        <v>534</v>
      </c>
      <c r="G121" s="92" t="s">
        <v>535</v>
      </c>
      <c r="H121" s="94">
        <v>44658</v>
      </c>
      <c r="I121" s="96" t="s">
        <v>52</v>
      </c>
      <c r="J121" s="96" t="s">
        <v>158</v>
      </c>
      <c r="K121" s="91">
        <v>114</v>
      </c>
      <c r="L121" s="103" t="s">
        <v>522</v>
      </c>
      <c r="M121" s="91" t="s">
        <v>115</v>
      </c>
      <c r="N121" s="97" t="s">
        <v>520</v>
      </c>
      <c r="O121" s="92" t="s">
        <v>517</v>
      </c>
      <c r="P121" s="96" t="s">
        <v>58</v>
      </c>
      <c r="Q121" s="91" t="s">
        <v>163</v>
      </c>
      <c r="R121" s="92">
        <v>202212</v>
      </c>
      <c r="S121" s="92">
        <v>202212</v>
      </c>
      <c r="T121" s="92">
        <v>202212</v>
      </c>
      <c r="U121" s="91" t="s">
        <v>60</v>
      </c>
      <c r="V121" s="97"/>
      <c r="W121" s="98">
        <v>632236</v>
      </c>
      <c r="X121" s="92" t="s">
        <v>62</v>
      </c>
      <c r="Y121" s="99">
        <f t="shared" si="18"/>
        <v>4673.2700000000004</v>
      </c>
      <c r="Z121" s="99">
        <f t="shared" si="19"/>
        <v>373.27</v>
      </c>
      <c r="AA121" s="100">
        <f t="shared" si="20"/>
        <v>4300</v>
      </c>
      <c r="AB121" s="100"/>
      <c r="AC121" s="100"/>
      <c r="AD121" s="100">
        <v>4673.2700000000004</v>
      </c>
      <c r="AE121" s="100">
        <v>0</v>
      </c>
      <c r="AF121" s="100">
        <v>0</v>
      </c>
      <c r="AG121" s="100">
        <v>0</v>
      </c>
      <c r="AH121" s="100">
        <v>0</v>
      </c>
      <c r="AI121" s="100">
        <v>0</v>
      </c>
      <c r="AJ121" s="100">
        <v>0</v>
      </c>
      <c r="AK121" s="100">
        <v>0</v>
      </c>
      <c r="AL121" s="100">
        <v>0</v>
      </c>
      <c r="AM121" s="100">
        <v>0</v>
      </c>
      <c r="AN121" s="100">
        <v>0</v>
      </c>
      <c r="AO121" s="100">
        <v>0</v>
      </c>
      <c r="AP121" s="100">
        <v>0</v>
      </c>
      <c r="AQ121" s="100">
        <v>0</v>
      </c>
      <c r="AR121" s="100">
        <v>0</v>
      </c>
      <c r="AS121" s="100">
        <v>373.27</v>
      </c>
      <c r="AT121" s="100">
        <v>0</v>
      </c>
      <c r="AU121" s="100">
        <v>0</v>
      </c>
      <c r="AV121" s="55"/>
    </row>
    <row r="122" spans="1:65" s="101" customFormat="1" x14ac:dyDescent="0.2">
      <c r="A122" s="26">
        <v>10</v>
      </c>
      <c r="B122" s="102">
        <v>24</v>
      </c>
      <c r="C122" s="103" t="s">
        <v>507</v>
      </c>
      <c r="D122" s="103" t="s">
        <v>508</v>
      </c>
      <c r="E122" s="103" t="s">
        <v>338</v>
      </c>
      <c r="F122" s="103" t="s">
        <v>536</v>
      </c>
      <c r="G122" s="104" t="s">
        <v>537</v>
      </c>
      <c r="H122" s="105">
        <v>44439</v>
      </c>
      <c r="I122" s="102" t="s">
        <v>52</v>
      </c>
      <c r="J122" s="107" t="s">
        <v>158</v>
      </c>
      <c r="K122" s="102">
        <v>114</v>
      </c>
      <c r="L122" s="103" t="s">
        <v>522</v>
      </c>
      <c r="M122" s="102" t="s">
        <v>115</v>
      </c>
      <c r="N122" s="97" t="s">
        <v>520</v>
      </c>
      <c r="O122" s="92" t="s">
        <v>517</v>
      </c>
      <c r="P122" s="107" t="s">
        <v>58</v>
      </c>
      <c r="Q122" s="102" t="s">
        <v>163</v>
      </c>
      <c r="R122" s="92">
        <v>202212</v>
      </c>
      <c r="S122" s="92">
        <v>202212</v>
      </c>
      <c r="T122" s="92">
        <v>202212</v>
      </c>
      <c r="U122" s="102" t="s">
        <v>60</v>
      </c>
      <c r="V122" s="108"/>
      <c r="W122" s="103">
        <v>911311</v>
      </c>
      <c r="X122" s="103" t="s">
        <v>62</v>
      </c>
      <c r="Y122" s="99">
        <f t="shared" si="18"/>
        <v>4673.2700000000004</v>
      </c>
      <c r="Z122" s="99">
        <f t="shared" si="19"/>
        <v>373.27</v>
      </c>
      <c r="AA122" s="100">
        <f t="shared" si="20"/>
        <v>4300</v>
      </c>
      <c r="AB122" s="110"/>
      <c r="AC122" s="110"/>
      <c r="AD122" s="111">
        <v>4673.2700000000004</v>
      </c>
      <c r="AE122" s="110">
        <v>0</v>
      </c>
      <c r="AF122" s="110">
        <v>0</v>
      </c>
      <c r="AG122" s="110">
        <v>0</v>
      </c>
      <c r="AH122" s="100">
        <v>0</v>
      </c>
      <c r="AI122" s="100">
        <v>0</v>
      </c>
      <c r="AJ122" s="110">
        <v>0</v>
      </c>
      <c r="AK122" s="110">
        <v>0</v>
      </c>
      <c r="AL122" s="110">
        <v>0</v>
      </c>
      <c r="AM122" s="100">
        <v>0</v>
      </c>
      <c r="AN122" s="100">
        <v>0</v>
      </c>
      <c r="AO122" s="100">
        <v>0</v>
      </c>
      <c r="AP122" s="100">
        <v>0</v>
      </c>
      <c r="AQ122" s="100">
        <v>0</v>
      </c>
      <c r="AR122" s="110">
        <v>0</v>
      </c>
      <c r="AS122" s="100">
        <v>373.27</v>
      </c>
      <c r="AT122" s="100">
        <v>0</v>
      </c>
      <c r="AU122" s="110">
        <v>0</v>
      </c>
      <c r="AV122" s="55"/>
      <c r="AW122" s="26"/>
      <c r="AX122" s="58"/>
      <c r="AY122" s="26"/>
      <c r="AZ122" s="58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</row>
    <row r="123" spans="1:65" s="26" customFormat="1" ht="12.75" customHeight="1" x14ac:dyDescent="0.2">
      <c r="A123" s="26">
        <v>11</v>
      </c>
      <c r="B123" s="91">
        <v>30</v>
      </c>
      <c r="C123" s="92" t="s">
        <v>511</v>
      </c>
      <c r="D123" s="92" t="s">
        <v>512</v>
      </c>
      <c r="E123" s="92" t="s">
        <v>324</v>
      </c>
      <c r="F123" s="92" t="s">
        <v>286</v>
      </c>
      <c r="G123" s="92" t="s">
        <v>538</v>
      </c>
      <c r="H123" s="94">
        <v>44658</v>
      </c>
      <c r="I123" s="96" t="s">
        <v>52</v>
      </c>
      <c r="J123" s="96" t="s">
        <v>158</v>
      </c>
      <c r="K123" s="91">
        <v>114</v>
      </c>
      <c r="L123" s="92" t="s">
        <v>539</v>
      </c>
      <c r="M123" s="91" t="s">
        <v>115</v>
      </c>
      <c r="N123" s="97" t="s">
        <v>520</v>
      </c>
      <c r="O123" s="92" t="s">
        <v>517</v>
      </c>
      <c r="P123" s="96" t="s">
        <v>58</v>
      </c>
      <c r="Q123" s="91" t="s">
        <v>163</v>
      </c>
      <c r="R123" s="92">
        <v>202212</v>
      </c>
      <c r="S123" s="92">
        <v>202212</v>
      </c>
      <c r="T123" s="92">
        <v>202212</v>
      </c>
      <c r="U123" s="91" t="s">
        <v>60</v>
      </c>
      <c r="V123" s="97"/>
      <c r="W123" s="98">
        <v>632236</v>
      </c>
      <c r="X123" s="92" t="s">
        <v>62</v>
      </c>
      <c r="Y123" s="99">
        <f t="shared" si="18"/>
        <v>10540.31</v>
      </c>
      <c r="Z123" s="99">
        <f t="shared" si="19"/>
        <v>1540.31</v>
      </c>
      <c r="AA123" s="100">
        <f t="shared" si="20"/>
        <v>9000</v>
      </c>
      <c r="AB123" s="100"/>
      <c r="AC123" s="100"/>
      <c r="AD123" s="100">
        <v>10540.31</v>
      </c>
      <c r="AE123" s="100">
        <v>0</v>
      </c>
      <c r="AF123" s="100">
        <v>0</v>
      </c>
      <c r="AG123" s="100">
        <v>0</v>
      </c>
      <c r="AH123" s="100">
        <v>0</v>
      </c>
      <c r="AI123" s="100">
        <v>0</v>
      </c>
      <c r="AJ123" s="100">
        <v>0</v>
      </c>
      <c r="AK123" s="100">
        <v>0</v>
      </c>
      <c r="AL123" s="100">
        <v>0</v>
      </c>
      <c r="AM123" s="100">
        <v>0</v>
      </c>
      <c r="AN123" s="100">
        <v>0</v>
      </c>
      <c r="AO123" s="100">
        <v>0</v>
      </c>
      <c r="AP123" s="100">
        <v>0</v>
      </c>
      <c r="AQ123" s="100">
        <v>0</v>
      </c>
      <c r="AR123" s="100">
        <v>0</v>
      </c>
      <c r="AS123" s="100">
        <v>1540.31</v>
      </c>
      <c r="AT123" s="100">
        <v>0</v>
      </c>
      <c r="AU123" s="100">
        <v>0</v>
      </c>
      <c r="AV123" s="55"/>
    </row>
    <row r="124" spans="1:65" s="26" customFormat="1" ht="12.75" customHeight="1" x14ac:dyDescent="0.2">
      <c r="A124" s="26">
        <v>12</v>
      </c>
      <c r="B124" s="91">
        <v>33</v>
      </c>
      <c r="C124" s="92" t="s">
        <v>511</v>
      </c>
      <c r="D124" s="92" t="s">
        <v>512</v>
      </c>
      <c r="E124" s="92" t="s">
        <v>526</v>
      </c>
      <c r="F124" s="92" t="s">
        <v>65</v>
      </c>
      <c r="G124" s="92" t="s">
        <v>540</v>
      </c>
      <c r="H124" s="94">
        <v>44658</v>
      </c>
      <c r="I124" s="96" t="s">
        <v>52</v>
      </c>
      <c r="J124" s="96" t="s">
        <v>158</v>
      </c>
      <c r="K124" s="91">
        <v>114</v>
      </c>
      <c r="L124" s="103" t="s">
        <v>522</v>
      </c>
      <c r="M124" s="91" t="s">
        <v>115</v>
      </c>
      <c r="N124" s="97" t="s">
        <v>520</v>
      </c>
      <c r="O124" s="92" t="s">
        <v>517</v>
      </c>
      <c r="P124" s="96" t="s">
        <v>58</v>
      </c>
      <c r="Q124" s="91" t="s">
        <v>163</v>
      </c>
      <c r="R124" s="92">
        <v>202212</v>
      </c>
      <c r="S124" s="92">
        <v>202212</v>
      </c>
      <c r="T124" s="92">
        <v>202212</v>
      </c>
      <c r="U124" s="91" t="s">
        <v>60</v>
      </c>
      <c r="V124" s="97"/>
      <c r="W124" s="98">
        <v>632236</v>
      </c>
      <c r="X124" s="92" t="s">
        <v>62</v>
      </c>
      <c r="Y124" s="99">
        <f t="shared" si="18"/>
        <v>4673.2700000000004</v>
      </c>
      <c r="Z124" s="99">
        <f t="shared" si="19"/>
        <v>373.27</v>
      </c>
      <c r="AA124" s="100">
        <f t="shared" si="20"/>
        <v>4300</v>
      </c>
      <c r="AB124" s="100"/>
      <c r="AC124" s="100"/>
      <c r="AD124" s="100">
        <v>4673.2700000000004</v>
      </c>
      <c r="AE124" s="100">
        <v>0</v>
      </c>
      <c r="AF124" s="100">
        <v>0</v>
      </c>
      <c r="AG124" s="100">
        <v>0</v>
      </c>
      <c r="AH124" s="100">
        <v>0</v>
      </c>
      <c r="AI124" s="100">
        <v>0</v>
      </c>
      <c r="AJ124" s="100">
        <v>0</v>
      </c>
      <c r="AK124" s="100">
        <v>0</v>
      </c>
      <c r="AL124" s="100">
        <v>0</v>
      </c>
      <c r="AM124" s="100">
        <v>0</v>
      </c>
      <c r="AN124" s="100">
        <v>0</v>
      </c>
      <c r="AO124" s="100">
        <v>0</v>
      </c>
      <c r="AP124" s="100">
        <v>0</v>
      </c>
      <c r="AQ124" s="100">
        <v>0</v>
      </c>
      <c r="AR124" s="100">
        <v>0</v>
      </c>
      <c r="AS124" s="100">
        <v>373.27</v>
      </c>
      <c r="AT124" s="100">
        <v>0</v>
      </c>
      <c r="AU124" s="100">
        <v>0</v>
      </c>
      <c r="AV124" s="55"/>
    </row>
    <row r="125" spans="1:65" s="26" customFormat="1" ht="12.75" customHeight="1" x14ac:dyDescent="0.2">
      <c r="A125" s="26">
        <v>13</v>
      </c>
      <c r="B125" s="91">
        <v>37</v>
      </c>
      <c r="C125" s="92" t="s">
        <v>511</v>
      </c>
      <c r="D125" s="92" t="s">
        <v>512</v>
      </c>
      <c r="E125" s="92" t="s">
        <v>541</v>
      </c>
      <c r="F125" s="92" t="s">
        <v>65</v>
      </c>
      <c r="G125" s="92" t="s">
        <v>542</v>
      </c>
      <c r="H125" s="94"/>
      <c r="I125" s="96" t="s">
        <v>52</v>
      </c>
      <c r="J125" s="96" t="s">
        <v>158</v>
      </c>
      <c r="K125" s="91">
        <v>114</v>
      </c>
      <c r="L125" s="92" t="s">
        <v>543</v>
      </c>
      <c r="M125" s="91" t="s">
        <v>115</v>
      </c>
      <c r="N125" s="97" t="s">
        <v>520</v>
      </c>
      <c r="O125" s="92" t="s">
        <v>517</v>
      </c>
      <c r="P125" s="96" t="s">
        <v>58</v>
      </c>
      <c r="Q125" s="91" t="s">
        <v>163</v>
      </c>
      <c r="R125" s="92">
        <v>202212</v>
      </c>
      <c r="S125" s="92">
        <v>202212</v>
      </c>
      <c r="T125" s="92">
        <v>202212</v>
      </c>
      <c r="U125" s="91" t="s">
        <v>60</v>
      </c>
      <c r="V125" s="97"/>
      <c r="W125" s="98">
        <v>632236</v>
      </c>
      <c r="X125" s="92" t="s">
        <v>62</v>
      </c>
      <c r="Y125" s="99">
        <f t="shared" si="18"/>
        <v>5798.04</v>
      </c>
      <c r="Z125" s="99">
        <f t="shared" si="19"/>
        <v>555.04</v>
      </c>
      <c r="AA125" s="100">
        <f t="shared" si="20"/>
        <v>5243</v>
      </c>
      <c r="AB125" s="100"/>
      <c r="AC125" s="100"/>
      <c r="AD125" s="100">
        <v>5798.04</v>
      </c>
      <c r="AE125" s="100">
        <v>0</v>
      </c>
      <c r="AF125" s="100">
        <v>0</v>
      </c>
      <c r="AG125" s="100">
        <v>0</v>
      </c>
      <c r="AH125" s="100">
        <v>0</v>
      </c>
      <c r="AI125" s="100">
        <v>0</v>
      </c>
      <c r="AJ125" s="100">
        <v>0</v>
      </c>
      <c r="AK125" s="100">
        <v>0</v>
      </c>
      <c r="AL125" s="100">
        <v>0</v>
      </c>
      <c r="AM125" s="100">
        <v>0</v>
      </c>
      <c r="AN125" s="100">
        <v>0</v>
      </c>
      <c r="AO125" s="100">
        <v>0</v>
      </c>
      <c r="AP125" s="100">
        <v>0</v>
      </c>
      <c r="AQ125" s="100">
        <v>0</v>
      </c>
      <c r="AR125" s="100">
        <v>0</v>
      </c>
      <c r="AS125" s="100">
        <v>555.04</v>
      </c>
      <c r="AT125" s="100">
        <v>0</v>
      </c>
      <c r="AU125" s="100">
        <v>0</v>
      </c>
      <c r="AV125" s="55"/>
    </row>
    <row r="126" spans="1:65" s="101" customFormat="1" x14ac:dyDescent="0.2">
      <c r="A126" s="26">
        <v>14</v>
      </c>
      <c r="B126" s="102">
        <v>38</v>
      </c>
      <c r="C126" s="103" t="s">
        <v>507</v>
      </c>
      <c r="D126" s="103" t="s">
        <v>508</v>
      </c>
      <c r="E126" s="103" t="s">
        <v>484</v>
      </c>
      <c r="F126" s="103" t="s">
        <v>544</v>
      </c>
      <c r="G126" s="104" t="s">
        <v>545</v>
      </c>
      <c r="H126" s="105"/>
      <c r="I126" s="102" t="s">
        <v>52</v>
      </c>
      <c r="J126" s="107" t="s">
        <v>158</v>
      </c>
      <c r="K126" s="102">
        <v>114</v>
      </c>
      <c r="L126" s="103" t="s">
        <v>522</v>
      </c>
      <c r="M126" s="102" t="s">
        <v>115</v>
      </c>
      <c r="N126" s="97" t="s">
        <v>520</v>
      </c>
      <c r="O126" s="92" t="s">
        <v>517</v>
      </c>
      <c r="P126" s="107" t="s">
        <v>58</v>
      </c>
      <c r="Q126" s="102" t="s">
        <v>163</v>
      </c>
      <c r="R126" s="92">
        <v>202212</v>
      </c>
      <c r="S126" s="92">
        <v>202212</v>
      </c>
      <c r="T126" s="92">
        <v>202212</v>
      </c>
      <c r="U126" s="102" t="s">
        <v>60</v>
      </c>
      <c r="V126" s="108"/>
      <c r="W126" s="103">
        <v>911311</v>
      </c>
      <c r="X126" s="103" t="s">
        <v>62</v>
      </c>
      <c r="Y126" s="99">
        <f t="shared" si="18"/>
        <v>4673.2700000000004</v>
      </c>
      <c r="Z126" s="99">
        <f t="shared" si="19"/>
        <v>373.27</v>
      </c>
      <c r="AA126" s="100">
        <f t="shared" si="20"/>
        <v>4300</v>
      </c>
      <c r="AB126" s="110"/>
      <c r="AC126" s="110"/>
      <c r="AD126" s="111">
        <v>4673.2700000000004</v>
      </c>
      <c r="AE126" s="110">
        <v>0</v>
      </c>
      <c r="AF126" s="110">
        <v>0</v>
      </c>
      <c r="AG126" s="110">
        <v>0</v>
      </c>
      <c r="AH126" s="100">
        <v>0</v>
      </c>
      <c r="AI126" s="100">
        <v>0</v>
      </c>
      <c r="AJ126" s="110">
        <v>0</v>
      </c>
      <c r="AK126" s="110">
        <v>0</v>
      </c>
      <c r="AL126" s="110">
        <v>0</v>
      </c>
      <c r="AM126" s="100">
        <v>0</v>
      </c>
      <c r="AN126" s="100">
        <v>0</v>
      </c>
      <c r="AO126" s="100">
        <v>0</v>
      </c>
      <c r="AP126" s="100">
        <v>0</v>
      </c>
      <c r="AQ126" s="100">
        <v>0</v>
      </c>
      <c r="AR126" s="110">
        <v>0</v>
      </c>
      <c r="AS126" s="100">
        <v>373.27</v>
      </c>
      <c r="AT126" s="100">
        <v>0</v>
      </c>
      <c r="AU126" s="110">
        <v>0</v>
      </c>
      <c r="AV126" s="55"/>
      <c r="AW126" s="26"/>
      <c r="AX126" s="58"/>
      <c r="AY126" s="26"/>
      <c r="AZ126" s="58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</row>
    <row r="127" spans="1:65" s="26" customFormat="1" ht="12.75" customHeight="1" x14ac:dyDescent="0.2">
      <c r="A127" s="26">
        <v>15</v>
      </c>
      <c r="B127" s="91">
        <v>41</v>
      </c>
      <c r="C127" s="92" t="s">
        <v>511</v>
      </c>
      <c r="D127" s="92" t="s">
        <v>512</v>
      </c>
      <c r="E127" s="92" t="s">
        <v>103</v>
      </c>
      <c r="F127" s="92" t="s">
        <v>546</v>
      </c>
      <c r="G127" s="92" t="s">
        <v>547</v>
      </c>
      <c r="H127" s="94"/>
      <c r="I127" s="94">
        <v>44834</v>
      </c>
      <c r="J127" s="96" t="s">
        <v>158</v>
      </c>
      <c r="K127" s="91">
        <v>114</v>
      </c>
      <c r="L127" s="103" t="s">
        <v>522</v>
      </c>
      <c r="M127" s="91" t="s">
        <v>115</v>
      </c>
      <c r="N127" s="97" t="s">
        <v>520</v>
      </c>
      <c r="O127" s="92" t="s">
        <v>517</v>
      </c>
      <c r="P127" s="96" t="s">
        <v>58</v>
      </c>
      <c r="Q127" s="91" t="s">
        <v>163</v>
      </c>
      <c r="R127" s="92">
        <v>202212</v>
      </c>
      <c r="S127" s="92">
        <v>202212</v>
      </c>
      <c r="T127" s="92">
        <v>202212</v>
      </c>
      <c r="U127" s="91" t="s">
        <v>60</v>
      </c>
      <c r="V127" s="97"/>
      <c r="W127" s="98">
        <v>632236</v>
      </c>
      <c r="X127" s="92" t="s">
        <v>62</v>
      </c>
      <c r="Y127" s="99">
        <f t="shared" si="18"/>
        <v>4673.2700000000004</v>
      </c>
      <c r="Z127" s="99">
        <f t="shared" si="19"/>
        <v>373.27</v>
      </c>
      <c r="AA127" s="100">
        <f t="shared" si="20"/>
        <v>4300</v>
      </c>
      <c r="AB127" s="100"/>
      <c r="AC127" s="100"/>
      <c r="AD127" s="100">
        <v>4673.2700000000004</v>
      </c>
      <c r="AE127" s="100">
        <v>0</v>
      </c>
      <c r="AF127" s="100">
        <v>0</v>
      </c>
      <c r="AG127" s="100">
        <v>0</v>
      </c>
      <c r="AH127" s="100">
        <v>0</v>
      </c>
      <c r="AI127" s="100">
        <v>0</v>
      </c>
      <c r="AJ127" s="100">
        <v>0</v>
      </c>
      <c r="AK127" s="100">
        <v>0</v>
      </c>
      <c r="AL127" s="100">
        <v>0</v>
      </c>
      <c r="AM127" s="100">
        <v>0</v>
      </c>
      <c r="AN127" s="100">
        <v>0</v>
      </c>
      <c r="AO127" s="100">
        <v>0</v>
      </c>
      <c r="AP127" s="100">
        <v>0</v>
      </c>
      <c r="AQ127" s="100">
        <v>0</v>
      </c>
      <c r="AR127" s="100">
        <v>0</v>
      </c>
      <c r="AS127" s="100">
        <v>373.27</v>
      </c>
      <c r="AT127" s="100">
        <v>0</v>
      </c>
      <c r="AU127" s="100">
        <v>0</v>
      </c>
      <c r="AV127" s="55"/>
    </row>
    <row r="128" spans="1:65" s="101" customFormat="1" x14ac:dyDescent="0.2">
      <c r="A128" s="26">
        <v>16</v>
      </c>
      <c r="B128" s="102">
        <v>42</v>
      </c>
      <c r="C128" s="103" t="s">
        <v>507</v>
      </c>
      <c r="D128" s="103" t="s">
        <v>508</v>
      </c>
      <c r="E128" s="103" t="s">
        <v>338</v>
      </c>
      <c r="F128" s="103" t="s">
        <v>548</v>
      </c>
      <c r="G128" s="104" t="s">
        <v>549</v>
      </c>
      <c r="H128" s="105"/>
      <c r="I128" s="102" t="s">
        <v>52</v>
      </c>
      <c r="J128" s="107" t="s">
        <v>158</v>
      </c>
      <c r="K128" s="102">
        <v>114</v>
      </c>
      <c r="L128" s="103" t="s">
        <v>522</v>
      </c>
      <c r="M128" s="102" t="s">
        <v>115</v>
      </c>
      <c r="N128" s="97" t="s">
        <v>520</v>
      </c>
      <c r="O128" s="92" t="s">
        <v>517</v>
      </c>
      <c r="P128" s="107" t="s">
        <v>58</v>
      </c>
      <c r="Q128" s="102" t="s">
        <v>163</v>
      </c>
      <c r="R128" s="92">
        <v>202212</v>
      </c>
      <c r="S128" s="92">
        <v>202212</v>
      </c>
      <c r="T128" s="92">
        <v>202212</v>
      </c>
      <c r="U128" s="102" t="s">
        <v>60</v>
      </c>
      <c r="V128" s="108"/>
      <c r="W128" s="103">
        <v>911311</v>
      </c>
      <c r="X128" s="103" t="s">
        <v>62</v>
      </c>
      <c r="Y128" s="99">
        <f t="shared" si="18"/>
        <v>4673.2700000000004</v>
      </c>
      <c r="Z128" s="99">
        <f t="shared" si="19"/>
        <v>373.27</v>
      </c>
      <c r="AA128" s="100">
        <f t="shared" si="20"/>
        <v>4300</v>
      </c>
      <c r="AB128" s="110"/>
      <c r="AC128" s="110"/>
      <c r="AD128" s="111">
        <v>4673.2700000000004</v>
      </c>
      <c r="AE128" s="110">
        <v>0</v>
      </c>
      <c r="AF128" s="110">
        <v>0</v>
      </c>
      <c r="AG128" s="110">
        <v>0</v>
      </c>
      <c r="AH128" s="100">
        <v>0</v>
      </c>
      <c r="AI128" s="100">
        <v>0</v>
      </c>
      <c r="AJ128" s="110">
        <v>0</v>
      </c>
      <c r="AK128" s="110">
        <v>0</v>
      </c>
      <c r="AL128" s="110">
        <v>0</v>
      </c>
      <c r="AM128" s="100">
        <v>0</v>
      </c>
      <c r="AN128" s="100">
        <v>0</v>
      </c>
      <c r="AO128" s="100">
        <v>0</v>
      </c>
      <c r="AP128" s="100">
        <v>0</v>
      </c>
      <c r="AQ128" s="100">
        <v>0</v>
      </c>
      <c r="AR128" s="110">
        <v>0</v>
      </c>
      <c r="AS128" s="100">
        <v>373.27</v>
      </c>
      <c r="AT128" s="100">
        <v>0</v>
      </c>
      <c r="AU128" s="110">
        <v>0</v>
      </c>
      <c r="AV128" s="55"/>
      <c r="AW128" s="26"/>
      <c r="AX128" s="58"/>
      <c r="AY128" s="26"/>
      <c r="AZ128" s="58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</row>
    <row r="129" spans="1:65" s="101" customFormat="1" x14ac:dyDescent="0.2">
      <c r="A129" s="26">
        <v>17</v>
      </c>
      <c r="B129" s="102">
        <v>43</v>
      </c>
      <c r="C129" s="103" t="s">
        <v>507</v>
      </c>
      <c r="D129" s="103" t="s">
        <v>508</v>
      </c>
      <c r="E129" s="103" t="s">
        <v>550</v>
      </c>
      <c r="F129" s="103" t="s">
        <v>488</v>
      </c>
      <c r="G129" s="104" t="s">
        <v>551</v>
      </c>
      <c r="H129" s="105"/>
      <c r="I129" s="102" t="s">
        <v>52</v>
      </c>
      <c r="J129" s="107" t="s">
        <v>158</v>
      </c>
      <c r="K129" s="102">
        <v>114</v>
      </c>
      <c r="L129" s="103" t="s">
        <v>522</v>
      </c>
      <c r="M129" s="102" t="s">
        <v>115</v>
      </c>
      <c r="N129" s="97" t="s">
        <v>520</v>
      </c>
      <c r="O129" s="92" t="s">
        <v>517</v>
      </c>
      <c r="P129" s="107" t="s">
        <v>58</v>
      </c>
      <c r="Q129" s="102" t="s">
        <v>163</v>
      </c>
      <c r="R129" s="92">
        <v>202212</v>
      </c>
      <c r="S129" s="92">
        <v>202212</v>
      </c>
      <c r="T129" s="92">
        <v>202212</v>
      </c>
      <c r="U129" s="102" t="s">
        <v>60</v>
      </c>
      <c r="V129" s="108"/>
      <c r="W129" s="103">
        <v>911311</v>
      </c>
      <c r="X129" s="103" t="s">
        <v>62</v>
      </c>
      <c r="Y129" s="99">
        <f t="shared" si="18"/>
        <v>4673.2700000000004</v>
      </c>
      <c r="Z129" s="99">
        <f t="shared" si="19"/>
        <v>373.27</v>
      </c>
      <c r="AA129" s="100">
        <f t="shared" si="20"/>
        <v>4300</v>
      </c>
      <c r="AB129" s="110"/>
      <c r="AC129" s="110"/>
      <c r="AD129" s="111">
        <v>4673.2700000000004</v>
      </c>
      <c r="AE129" s="110">
        <v>0</v>
      </c>
      <c r="AF129" s="110">
        <v>0</v>
      </c>
      <c r="AG129" s="110">
        <v>0</v>
      </c>
      <c r="AH129" s="100">
        <v>0</v>
      </c>
      <c r="AI129" s="100">
        <v>0</v>
      </c>
      <c r="AJ129" s="110">
        <v>0</v>
      </c>
      <c r="AK129" s="110">
        <v>0</v>
      </c>
      <c r="AL129" s="110">
        <v>0</v>
      </c>
      <c r="AM129" s="100">
        <v>0</v>
      </c>
      <c r="AN129" s="100">
        <v>0</v>
      </c>
      <c r="AO129" s="100">
        <v>0</v>
      </c>
      <c r="AP129" s="100">
        <v>0</v>
      </c>
      <c r="AQ129" s="100">
        <v>0</v>
      </c>
      <c r="AR129" s="110">
        <v>0</v>
      </c>
      <c r="AS129" s="100">
        <v>373.27</v>
      </c>
      <c r="AT129" s="100">
        <v>0</v>
      </c>
      <c r="AU129" s="110">
        <v>0</v>
      </c>
      <c r="AV129" s="55"/>
      <c r="AW129" s="26"/>
      <c r="AX129" s="58"/>
      <c r="AY129" s="26"/>
      <c r="AZ129" s="58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</row>
    <row r="130" spans="1:65" s="26" customFormat="1" ht="12.75" customHeight="1" x14ac:dyDescent="0.2">
      <c r="B130" s="91"/>
      <c r="C130" s="92" t="s">
        <v>511</v>
      </c>
      <c r="D130" s="92" t="s">
        <v>512</v>
      </c>
      <c r="E130" s="92"/>
      <c r="F130" s="92"/>
      <c r="G130" s="92"/>
      <c r="H130" s="94"/>
      <c r="I130" s="96" t="s">
        <v>52</v>
      </c>
      <c r="J130" s="96" t="s">
        <v>158</v>
      </c>
      <c r="K130" s="91">
        <v>114</v>
      </c>
      <c r="L130" s="103" t="s">
        <v>522</v>
      </c>
      <c r="M130" s="91" t="s">
        <v>115</v>
      </c>
      <c r="N130" s="97" t="s">
        <v>520</v>
      </c>
      <c r="O130" s="92" t="s">
        <v>517</v>
      </c>
      <c r="P130" s="96" t="s">
        <v>58</v>
      </c>
      <c r="Q130" s="91" t="s">
        <v>163</v>
      </c>
      <c r="R130" s="92">
        <v>202212</v>
      </c>
      <c r="S130" s="92">
        <v>202212</v>
      </c>
      <c r="T130" s="92">
        <v>202212</v>
      </c>
      <c r="U130" s="91" t="s">
        <v>60</v>
      </c>
      <c r="V130" s="97"/>
      <c r="W130" s="98">
        <v>632236</v>
      </c>
      <c r="X130" s="92" t="s">
        <v>62</v>
      </c>
      <c r="Y130" s="99">
        <f t="shared" si="18"/>
        <v>0</v>
      </c>
      <c r="Z130" s="99">
        <f t="shared" si="19"/>
        <v>0</v>
      </c>
      <c r="AA130" s="100">
        <f t="shared" si="20"/>
        <v>0</v>
      </c>
      <c r="AB130" s="100"/>
      <c r="AC130" s="100"/>
      <c r="AD130" s="100"/>
      <c r="AE130" s="100">
        <v>0</v>
      </c>
      <c r="AF130" s="100">
        <v>0</v>
      </c>
      <c r="AG130" s="100">
        <v>0</v>
      </c>
      <c r="AH130" s="100">
        <v>0</v>
      </c>
      <c r="AI130" s="100">
        <v>0</v>
      </c>
      <c r="AJ130" s="100">
        <v>0</v>
      </c>
      <c r="AK130" s="100">
        <v>0</v>
      </c>
      <c r="AL130" s="100">
        <v>0</v>
      </c>
      <c r="AM130" s="100">
        <v>0</v>
      </c>
      <c r="AN130" s="100">
        <v>0</v>
      </c>
      <c r="AO130" s="100">
        <v>0</v>
      </c>
      <c r="AP130" s="100">
        <v>0</v>
      </c>
      <c r="AQ130" s="100">
        <v>0</v>
      </c>
      <c r="AR130" s="100">
        <v>0</v>
      </c>
      <c r="AS130" s="100"/>
      <c r="AT130" s="100">
        <v>0</v>
      </c>
      <c r="AU130" s="100">
        <v>0</v>
      </c>
      <c r="AV130" s="55"/>
    </row>
    <row r="131" spans="1:65" x14ac:dyDescent="0.2">
      <c r="B131" s="155"/>
      <c r="C131" s="155"/>
      <c r="D131" s="155"/>
      <c r="E131" s="155"/>
      <c r="F131" s="155"/>
      <c r="G131" s="155"/>
      <c r="H131" s="155"/>
      <c r="I131" s="157"/>
      <c r="J131" s="157"/>
      <c r="K131" s="157"/>
      <c r="L131" s="155"/>
      <c r="M131" s="157"/>
      <c r="N131" s="158"/>
      <c r="O131" s="155"/>
      <c r="P131" s="157"/>
      <c r="Q131" s="157"/>
      <c r="R131" s="155"/>
      <c r="S131" s="155"/>
      <c r="T131" s="155"/>
      <c r="U131" s="155"/>
      <c r="V131" s="159"/>
      <c r="W131" s="155"/>
      <c r="X131" s="155"/>
      <c r="Y131" s="160">
        <f t="shared" ref="Y131:AU131" si="21">SUM(Y113:Y130)</f>
        <v>82372.040000000023</v>
      </c>
      <c r="Z131" s="160">
        <f t="shared" si="21"/>
        <v>8310.0300000000025</v>
      </c>
      <c r="AA131" s="160">
        <f t="shared" si="21"/>
        <v>74062.010000000009</v>
      </c>
      <c r="AB131" s="160">
        <f t="shared" si="21"/>
        <v>0</v>
      </c>
      <c r="AC131" s="160">
        <f t="shared" si="21"/>
        <v>0</v>
      </c>
      <c r="AD131" s="160">
        <f t="shared" si="21"/>
        <v>82372.040000000023</v>
      </c>
      <c r="AE131" s="160">
        <f t="shared" si="21"/>
        <v>0</v>
      </c>
      <c r="AF131" s="160">
        <f t="shared" si="21"/>
        <v>0</v>
      </c>
      <c r="AG131" s="160">
        <f t="shared" si="21"/>
        <v>0</v>
      </c>
      <c r="AH131" s="160">
        <f t="shared" si="21"/>
        <v>0</v>
      </c>
      <c r="AI131" s="160">
        <f t="shared" si="21"/>
        <v>0</v>
      </c>
      <c r="AJ131" s="160">
        <f t="shared" si="21"/>
        <v>0</v>
      </c>
      <c r="AK131" s="160">
        <f t="shared" si="21"/>
        <v>0</v>
      </c>
      <c r="AL131" s="160">
        <f t="shared" si="21"/>
        <v>0</v>
      </c>
      <c r="AM131" s="160">
        <f t="shared" si="21"/>
        <v>0</v>
      </c>
      <c r="AN131" s="160">
        <f t="shared" si="21"/>
        <v>0</v>
      </c>
      <c r="AO131" s="160">
        <f t="shared" si="21"/>
        <v>0</v>
      </c>
      <c r="AP131" s="160">
        <f t="shared" si="21"/>
        <v>0</v>
      </c>
      <c r="AQ131" s="160">
        <f t="shared" si="21"/>
        <v>0</v>
      </c>
      <c r="AR131" s="160">
        <f t="shared" si="21"/>
        <v>0</v>
      </c>
      <c r="AS131" s="160">
        <f t="shared" si="21"/>
        <v>7310.0300000000007</v>
      </c>
      <c r="AT131" s="160">
        <f t="shared" si="21"/>
        <v>1000</v>
      </c>
      <c r="AU131" s="160">
        <f t="shared" si="21"/>
        <v>0</v>
      </c>
    </row>
    <row r="135" spans="1:65" x14ac:dyDescent="0.2">
      <c r="Y135" s="7">
        <f>SUM(Y92+Y103+Y131)</f>
        <v>524562.05000000005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34"/>
  <sheetViews>
    <sheetView topLeftCell="A87" workbookViewId="0">
      <selection sqref="A1:AT113"/>
    </sheetView>
  </sheetViews>
  <sheetFormatPr baseColWidth="10" defaultColWidth="11.42578125" defaultRowHeight="12" x14ac:dyDescent="0.2"/>
  <cols>
    <col min="1" max="1" width="2.85546875" style="1" bestFit="1" customWidth="1"/>
    <col min="2" max="2" width="4.7109375" style="1" customWidth="1"/>
    <col min="3" max="3" width="15.28515625" style="1" hidden="1" customWidth="1"/>
    <col min="4" max="4" width="20.7109375" style="1" hidden="1" customWidth="1"/>
    <col min="5" max="5" width="11.140625" style="1" customWidth="1"/>
    <col min="6" max="6" width="15.42578125" style="1" customWidth="1"/>
    <col min="7" max="7" width="14.7109375" style="1" customWidth="1"/>
    <col min="8" max="8" width="15.42578125" style="1" hidden="1" customWidth="1"/>
    <col min="9" max="9" width="12.28515625" style="3" hidden="1" customWidth="1"/>
    <col min="10" max="10" width="11.140625" style="4" hidden="1" customWidth="1"/>
    <col min="11" max="11" width="10.5703125" style="4" hidden="1" customWidth="1"/>
    <col min="12" max="12" width="27.5703125" style="1" hidden="1" customWidth="1"/>
    <col min="13" max="13" width="7.7109375" style="4" hidden="1" customWidth="1"/>
    <col min="14" max="14" width="10" style="5" hidden="1" customWidth="1"/>
    <col min="15" max="15" width="16.85546875" style="1" hidden="1" customWidth="1"/>
    <col min="16" max="16" width="12.85546875" style="4" hidden="1" customWidth="1"/>
    <col min="17" max="17" width="7.140625" style="4" hidden="1" customWidth="1"/>
    <col min="18" max="20" width="12" style="1" hidden="1" customWidth="1"/>
    <col min="21" max="21" width="6" style="1" hidden="1" customWidth="1"/>
    <col min="22" max="22" width="7.42578125" style="6" hidden="1" customWidth="1"/>
    <col min="23" max="23" width="8.7109375" style="1" hidden="1" customWidth="1"/>
    <col min="24" max="24" width="2.7109375" style="1" hidden="1" customWidth="1"/>
    <col min="25" max="25" width="13.42578125" style="7" bestFit="1" customWidth="1"/>
    <col min="26" max="26" width="13.85546875" style="8" customWidth="1"/>
    <col min="27" max="27" width="13.42578125" style="8" bestFit="1" customWidth="1"/>
    <col min="28" max="28" width="12.28515625" style="8" bestFit="1" customWidth="1"/>
    <col min="29" max="29" width="12.85546875" style="8" customWidth="1"/>
    <col min="30" max="30" width="13.42578125" style="8" bestFit="1" customWidth="1"/>
    <col min="31" max="31" width="10.7109375" style="8" customWidth="1"/>
    <col min="32" max="32" width="9.7109375" style="8" hidden="1" customWidth="1"/>
    <col min="33" max="33" width="11.140625" style="8" hidden="1" customWidth="1"/>
    <col min="34" max="34" width="10.42578125" style="8" hidden="1" customWidth="1"/>
    <col min="35" max="35" width="13.5703125" style="8" customWidth="1"/>
    <col min="36" max="37" width="12.42578125" style="8" customWidth="1"/>
    <col min="38" max="38" width="10.42578125" style="8" customWidth="1"/>
    <col min="39" max="40" width="10.85546875" style="8" hidden="1" customWidth="1"/>
    <col min="41" max="41" width="11.85546875" style="8" hidden="1" customWidth="1"/>
    <col min="42" max="42" width="13.5703125" style="8" bestFit="1" customWidth="1"/>
    <col min="43" max="43" width="8.5703125" style="8" customWidth="1"/>
    <col min="44" max="44" width="13.140625" style="8" bestFit="1" customWidth="1"/>
    <col min="45" max="45" width="11" style="8" hidden="1" customWidth="1"/>
    <col min="46" max="46" width="10" style="8" bestFit="1" customWidth="1"/>
    <col min="47" max="47" width="11.42578125" style="9" customWidth="1"/>
    <col min="48" max="48" width="12.28515625" style="1" bestFit="1" customWidth="1"/>
    <col min="49" max="49" width="11.42578125" style="1" customWidth="1"/>
    <col min="50" max="16384" width="11.42578125" style="1"/>
  </cols>
  <sheetData>
    <row r="2" spans="1:105" x14ac:dyDescent="0.2">
      <c r="B2" s="2" t="s">
        <v>0</v>
      </c>
    </row>
    <row r="3" spans="1:105" x14ac:dyDescent="0.2">
      <c r="B3" s="2" t="s">
        <v>1</v>
      </c>
    </row>
    <row r="4" spans="1:105" s="10" customFormat="1" ht="15.75" x14ac:dyDescent="0.25">
      <c r="B4" s="11" t="s">
        <v>2</v>
      </c>
      <c r="I4" s="12"/>
      <c r="J4" s="13"/>
      <c r="K4" s="13"/>
      <c r="M4" s="13"/>
      <c r="N4" s="14"/>
      <c r="P4" s="13"/>
      <c r="Q4" s="13"/>
      <c r="V4" s="15"/>
      <c r="Y4" s="16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8"/>
    </row>
    <row r="5" spans="1:105" x14ac:dyDescent="0.2">
      <c r="B5" s="2" t="s">
        <v>3</v>
      </c>
    </row>
    <row r="6" spans="1:105" ht="16.5" customHeight="1" x14ac:dyDescent="0.2"/>
    <row r="7" spans="1:105" ht="5.25" customHeight="1" x14ac:dyDescent="0.2">
      <c r="B7" s="19"/>
      <c r="C7" s="19"/>
      <c r="D7" s="19"/>
      <c r="E7" s="19"/>
      <c r="F7" s="19"/>
      <c r="G7" s="19"/>
      <c r="H7" s="19"/>
      <c r="I7" s="20"/>
      <c r="J7" s="21"/>
      <c r="K7" s="21"/>
      <c r="L7" s="19"/>
      <c r="M7" s="21"/>
      <c r="N7" s="22"/>
      <c r="O7" s="19"/>
      <c r="P7" s="21"/>
      <c r="Q7" s="21"/>
      <c r="R7" s="19"/>
      <c r="S7" s="19"/>
      <c r="T7" s="19"/>
      <c r="U7" s="19"/>
      <c r="V7" s="23"/>
      <c r="W7" s="19"/>
      <c r="X7" s="19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5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</row>
    <row r="8" spans="1:105" ht="5.25" customHeight="1" x14ac:dyDescent="0.2">
      <c r="B8" s="26"/>
      <c r="C8" s="26"/>
      <c r="D8" s="26"/>
      <c r="E8" s="26"/>
      <c r="F8" s="26"/>
      <c r="G8" s="26"/>
      <c r="H8" s="26"/>
      <c r="I8" s="27"/>
      <c r="J8" s="28"/>
      <c r="K8" s="28"/>
      <c r="L8" s="26"/>
      <c r="M8" s="28"/>
      <c r="N8" s="29"/>
      <c r="O8" s="26"/>
      <c r="P8" s="28"/>
      <c r="Q8" s="28"/>
      <c r="R8" s="26"/>
      <c r="S8" s="26"/>
      <c r="T8" s="26"/>
      <c r="U8" s="26"/>
      <c r="V8" s="30"/>
      <c r="W8" s="26"/>
      <c r="X8" s="26"/>
      <c r="AU8" s="3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</row>
    <row r="9" spans="1:105" ht="5.25" customHeight="1" x14ac:dyDescent="0.2">
      <c r="B9" s="32"/>
      <c r="C9" s="32"/>
      <c r="D9" s="32"/>
      <c r="E9" s="32"/>
      <c r="F9" s="32"/>
      <c r="G9" s="32"/>
      <c r="H9" s="32"/>
      <c r="I9" s="33"/>
      <c r="J9" s="34"/>
      <c r="K9" s="34"/>
      <c r="L9" s="32"/>
      <c r="M9" s="34"/>
      <c r="N9" s="35"/>
      <c r="O9" s="32"/>
      <c r="P9" s="34"/>
      <c r="Q9" s="34"/>
      <c r="R9" s="32"/>
      <c r="S9" s="32"/>
      <c r="T9" s="32"/>
      <c r="U9" s="32"/>
      <c r="V9" s="36"/>
      <c r="W9" s="32"/>
      <c r="X9" s="3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8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</row>
    <row r="10" spans="1:105" ht="19.5" customHeight="1" x14ac:dyDescent="0.2"/>
    <row r="11" spans="1:105" ht="54.75" customHeight="1" x14ac:dyDescent="0.2">
      <c r="B11" s="39" t="s">
        <v>4</v>
      </c>
      <c r="C11" s="39" t="s">
        <v>5</v>
      </c>
      <c r="D11" s="39" t="s">
        <v>6</v>
      </c>
      <c r="E11" s="39" t="s">
        <v>7</v>
      </c>
      <c r="F11" s="39" t="s">
        <v>8</v>
      </c>
      <c r="G11" s="39" t="s">
        <v>9</v>
      </c>
      <c r="H11" s="39" t="s">
        <v>10</v>
      </c>
      <c r="I11" s="40" t="s">
        <v>11</v>
      </c>
      <c r="J11" s="39" t="s">
        <v>12</v>
      </c>
      <c r="K11" s="39" t="s">
        <v>13</v>
      </c>
      <c r="L11" s="39" t="s">
        <v>14</v>
      </c>
      <c r="M11" s="39" t="s">
        <v>15</v>
      </c>
      <c r="N11" s="41" t="s">
        <v>16</v>
      </c>
      <c r="O11" s="39" t="s">
        <v>17</v>
      </c>
      <c r="P11" s="39" t="s">
        <v>18</v>
      </c>
      <c r="Q11" s="39" t="s">
        <v>19</v>
      </c>
      <c r="R11" s="39" t="s">
        <v>20</v>
      </c>
      <c r="S11" s="39" t="s">
        <v>21</v>
      </c>
      <c r="T11" s="39" t="s">
        <v>22</v>
      </c>
      <c r="U11" s="39" t="s">
        <v>23</v>
      </c>
      <c r="V11" s="42" t="s">
        <v>24</v>
      </c>
      <c r="W11" s="39" t="s">
        <v>25</v>
      </c>
      <c r="X11" s="39" t="s">
        <v>26</v>
      </c>
      <c r="Y11" s="43" t="s">
        <v>27</v>
      </c>
      <c r="Z11" s="44" t="s">
        <v>28</v>
      </c>
      <c r="AA11" s="44" t="s">
        <v>29</v>
      </c>
      <c r="AB11" s="44" t="s">
        <v>30</v>
      </c>
      <c r="AC11" s="44" t="s">
        <v>31</v>
      </c>
      <c r="AD11" s="44" t="s">
        <v>32</v>
      </c>
      <c r="AE11" s="44" t="s">
        <v>33</v>
      </c>
      <c r="AF11" s="44" t="s">
        <v>34</v>
      </c>
      <c r="AG11" s="44" t="s">
        <v>35</v>
      </c>
      <c r="AH11" s="44" t="s">
        <v>36</v>
      </c>
      <c r="AI11" s="44" t="s">
        <v>37</v>
      </c>
      <c r="AJ11" s="44" t="s">
        <v>38</v>
      </c>
      <c r="AK11" s="44" t="s">
        <v>38</v>
      </c>
      <c r="AL11" s="44" t="s">
        <v>39</v>
      </c>
      <c r="AM11" s="44" t="s">
        <v>40</v>
      </c>
      <c r="AN11" s="44" t="s">
        <v>41</v>
      </c>
      <c r="AO11" s="44" t="s">
        <v>42</v>
      </c>
      <c r="AP11" s="44" t="s">
        <v>43</v>
      </c>
      <c r="AQ11" s="44" t="s">
        <v>44</v>
      </c>
      <c r="AR11" s="44" t="s">
        <v>45</v>
      </c>
      <c r="AS11" s="44" t="s">
        <v>36</v>
      </c>
      <c r="AT11" s="44" t="s">
        <v>46</v>
      </c>
    </row>
    <row r="12" spans="1:105" s="26" customFormat="1" x14ac:dyDescent="0.2">
      <c r="A12" s="26">
        <v>1</v>
      </c>
      <c r="B12" s="91">
        <v>1</v>
      </c>
      <c r="C12" s="92" t="s">
        <v>47</v>
      </c>
      <c r="D12" s="92" t="s">
        <v>48</v>
      </c>
      <c r="E12" s="92" t="s">
        <v>49</v>
      </c>
      <c r="F12" s="92" t="s">
        <v>50</v>
      </c>
      <c r="G12" s="93" t="s">
        <v>51</v>
      </c>
      <c r="H12" s="94">
        <v>44439</v>
      </c>
      <c r="I12" s="95" t="s">
        <v>52</v>
      </c>
      <c r="J12" s="96" t="s">
        <v>53</v>
      </c>
      <c r="K12" s="91">
        <v>111</v>
      </c>
      <c r="L12" s="92" t="s">
        <v>54</v>
      </c>
      <c r="M12" s="91" t="s">
        <v>55</v>
      </c>
      <c r="N12" s="97" t="s">
        <v>56</v>
      </c>
      <c r="O12" s="92" t="s">
        <v>57</v>
      </c>
      <c r="P12" s="96" t="s">
        <v>58</v>
      </c>
      <c r="Q12" s="91" t="s">
        <v>59</v>
      </c>
      <c r="R12" s="92">
        <v>202219</v>
      </c>
      <c r="S12" s="92">
        <v>202219</v>
      </c>
      <c r="T12" s="92">
        <v>202219</v>
      </c>
      <c r="U12" s="91" t="s">
        <v>60</v>
      </c>
      <c r="V12" s="130"/>
      <c r="W12" s="130" t="s">
        <v>61</v>
      </c>
      <c r="X12" s="92" t="s">
        <v>62</v>
      </c>
      <c r="Y12" s="99">
        <f t="shared" ref="Y12:Y30" si="0">SUM(AB12:AK12)</f>
        <v>20357.29</v>
      </c>
      <c r="Z12" s="99">
        <f>SUM(AQ12:AT12)</f>
        <v>3789.29</v>
      </c>
      <c r="AA12" s="100">
        <f>SUM(Y12-Z12)</f>
        <v>16568</v>
      </c>
      <c r="AB12" s="100">
        <v>0</v>
      </c>
      <c r="AC12" s="100">
        <v>20357.29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3789.29</v>
      </c>
      <c r="AS12" s="100">
        <v>0</v>
      </c>
      <c r="AT12" s="100">
        <v>0</v>
      </c>
      <c r="AU12" s="55"/>
    </row>
    <row r="13" spans="1:105" s="26" customFormat="1" x14ac:dyDescent="0.2">
      <c r="A13" s="26">
        <v>2</v>
      </c>
      <c r="B13" s="91">
        <v>2</v>
      </c>
      <c r="C13" s="92" t="s">
        <v>63</v>
      </c>
      <c r="D13" s="92" t="s">
        <v>64</v>
      </c>
      <c r="E13" s="92" t="s">
        <v>65</v>
      </c>
      <c r="F13" s="92" t="s">
        <v>66</v>
      </c>
      <c r="G13" s="93" t="s">
        <v>67</v>
      </c>
      <c r="H13" s="94">
        <v>44439</v>
      </c>
      <c r="I13" s="95" t="s">
        <v>52</v>
      </c>
      <c r="J13" s="96" t="s">
        <v>53</v>
      </c>
      <c r="K13" s="91">
        <v>111</v>
      </c>
      <c r="L13" s="92" t="s">
        <v>68</v>
      </c>
      <c r="M13" s="91" t="s">
        <v>55</v>
      </c>
      <c r="N13" s="97" t="s">
        <v>69</v>
      </c>
      <c r="O13" s="92" t="s">
        <v>70</v>
      </c>
      <c r="P13" s="96" t="s">
        <v>58</v>
      </c>
      <c r="Q13" s="91" t="s">
        <v>59</v>
      </c>
      <c r="R13" s="92">
        <v>202219</v>
      </c>
      <c r="S13" s="92">
        <v>202219</v>
      </c>
      <c r="T13" s="92">
        <v>202219</v>
      </c>
      <c r="U13" s="91" t="s">
        <v>60</v>
      </c>
      <c r="V13" s="97"/>
      <c r="W13" s="130" t="s">
        <v>71</v>
      </c>
      <c r="X13" s="92" t="s">
        <v>62</v>
      </c>
      <c r="Y13" s="99">
        <f t="shared" si="0"/>
        <v>13989.62</v>
      </c>
      <c r="Z13" s="99">
        <f>SUM(AQ13:AT13)</f>
        <v>2291.62</v>
      </c>
      <c r="AA13" s="100">
        <f>SUM(Y13-Z13)</f>
        <v>11698</v>
      </c>
      <c r="AB13" s="100">
        <v>13989.62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2291.62</v>
      </c>
      <c r="AS13" s="100">
        <v>0</v>
      </c>
      <c r="AT13" s="100">
        <v>0</v>
      </c>
      <c r="AU13" s="55"/>
    </row>
    <row r="14" spans="1:105" s="26" customFormat="1" x14ac:dyDescent="0.2">
      <c r="A14" s="26">
        <v>3</v>
      </c>
      <c r="B14" s="91">
        <v>3</v>
      </c>
      <c r="C14" s="92" t="s">
        <v>72</v>
      </c>
      <c r="D14" s="92" t="s">
        <v>73</v>
      </c>
      <c r="E14" s="92" t="s">
        <v>74</v>
      </c>
      <c r="F14" s="92" t="s">
        <v>74</v>
      </c>
      <c r="G14" s="93" t="s">
        <v>75</v>
      </c>
      <c r="H14" s="94">
        <v>44439</v>
      </c>
      <c r="I14" s="95" t="s">
        <v>52</v>
      </c>
      <c r="J14" s="96" t="s">
        <v>53</v>
      </c>
      <c r="K14" s="91">
        <v>111</v>
      </c>
      <c r="L14" s="92" t="s">
        <v>76</v>
      </c>
      <c r="M14" s="91" t="s">
        <v>55</v>
      </c>
      <c r="N14" s="97" t="s">
        <v>77</v>
      </c>
      <c r="O14" s="92" t="s">
        <v>78</v>
      </c>
      <c r="P14" s="96" t="s">
        <v>58</v>
      </c>
      <c r="Q14" s="91" t="s">
        <v>59</v>
      </c>
      <c r="R14" s="92">
        <v>202219</v>
      </c>
      <c r="S14" s="92">
        <v>202219</v>
      </c>
      <c r="T14" s="92">
        <v>202219</v>
      </c>
      <c r="U14" s="91" t="s">
        <v>60</v>
      </c>
      <c r="V14" s="97"/>
      <c r="W14" s="130" t="s">
        <v>79</v>
      </c>
      <c r="X14" s="92" t="s">
        <v>62</v>
      </c>
      <c r="Y14" s="99">
        <f t="shared" si="0"/>
        <v>9329.73</v>
      </c>
      <c r="Z14" s="99">
        <f t="shared" ref="Z14:Z19" si="1">SUM(AQ14:AT14)</f>
        <v>1281.73</v>
      </c>
      <c r="AA14" s="100">
        <f t="shared" ref="AA14:AA19" si="2">SUM(Y14-Z14)</f>
        <v>8048</v>
      </c>
      <c r="AB14" s="100">
        <v>9329.73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1281.73</v>
      </c>
      <c r="AS14" s="100">
        <v>0</v>
      </c>
      <c r="AT14" s="100">
        <v>0</v>
      </c>
      <c r="AU14" s="55"/>
    </row>
    <row r="15" spans="1:105" s="26" customFormat="1" x14ac:dyDescent="0.2">
      <c r="A15" s="26">
        <v>4</v>
      </c>
      <c r="B15" s="91">
        <v>4</v>
      </c>
      <c r="C15" s="92" t="s">
        <v>80</v>
      </c>
      <c r="D15" s="92" t="s">
        <v>81</v>
      </c>
      <c r="E15" s="92" t="s">
        <v>65</v>
      </c>
      <c r="F15" s="92" t="s">
        <v>65</v>
      </c>
      <c r="G15" s="93" t="s">
        <v>82</v>
      </c>
      <c r="H15" s="94">
        <v>44439</v>
      </c>
      <c r="I15" s="95" t="s">
        <v>52</v>
      </c>
      <c r="J15" s="96" t="s">
        <v>53</v>
      </c>
      <c r="K15" s="91">
        <v>111</v>
      </c>
      <c r="L15" s="92" t="s">
        <v>83</v>
      </c>
      <c r="M15" s="91" t="s">
        <v>55</v>
      </c>
      <c r="N15" s="97" t="s">
        <v>77</v>
      </c>
      <c r="O15" s="92" t="s">
        <v>78</v>
      </c>
      <c r="P15" s="96" t="s">
        <v>58</v>
      </c>
      <c r="Q15" s="91" t="s">
        <v>59</v>
      </c>
      <c r="R15" s="92">
        <v>202219</v>
      </c>
      <c r="S15" s="92">
        <v>202219</v>
      </c>
      <c r="T15" s="92">
        <v>202219</v>
      </c>
      <c r="U15" s="91" t="s">
        <v>60</v>
      </c>
      <c r="V15" s="97"/>
      <c r="W15" s="130" t="s">
        <v>84</v>
      </c>
      <c r="X15" s="92" t="s">
        <v>62</v>
      </c>
      <c r="Y15" s="99">
        <f t="shared" si="0"/>
        <v>9329.73</v>
      </c>
      <c r="Z15" s="99">
        <f t="shared" si="1"/>
        <v>1281.73</v>
      </c>
      <c r="AA15" s="100">
        <f t="shared" si="2"/>
        <v>8048</v>
      </c>
      <c r="AB15" s="100">
        <v>9329.73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1281.73</v>
      </c>
      <c r="AS15" s="100">
        <v>0</v>
      </c>
      <c r="AT15" s="100">
        <v>0</v>
      </c>
      <c r="AU15" s="55"/>
    </row>
    <row r="16" spans="1:105" s="26" customFormat="1" x14ac:dyDescent="0.2">
      <c r="A16" s="26">
        <v>5</v>
      </c>
      <c r="B16" s="91">
        <v>5</v>
      </c>
      <c r="C16" s="92" t="s">
        <v>85</v>
      </c>
      <c r="D16" s="92" t="s">
        <v>86</v>
      </c>
      <c r="E16" s="92" t="s">
        <v>74</v>
      </c>
      <c r="F16" s="92" t="s">
        <v>87</v>
      </c>
      <c r="G16" s="93" t="s">
        <v>88</v>
      </c>
      <c r="H16" s="94">
        <v>44439</v>
      </c>
      <c r="I16" s="95" t="s">
        <v>52</v>
      </c>
      <c r="J16" s="96" t="s">
        <v>53</v>
      </c>
      <c r="K16" s="91">
        <v>111</v>
      </c>
      <c r="L16" s="92" t="s">
        <v>89</v>
      </c>
      <c r="M16" s="91" t="s">
        <v>55</v>
      </c>
      <c r="N16" s="97" t="s">
        <v>77</v>
      </c>
      <c r="O16" s="92" t="s">
        <v>78</v>
      </c>
      <c r="P16" s="96" t="s">
        <v>58</v>
      </c>
      <c r="Q16" s="91" t="s">
        <v>59</v>
      </c>
      <c r="R16" s="92">
        <v>202219</v>
      </c>
      <c r="S16" s="92">
        <v>202219</v>
      </c>
      <c r="T16" s="92">
        <v>202219</v>
      </c>
      <c r="U16" s="91" t="s">
        <v>60</v>
      </c>
      <c r="V16" s="97"/>
      <c r="W16" s="130" t="s">
        <v>90</v>
      </c>
      <c r="X16" s="92" t="s">
        <v>62</v>
      </c>
      <c r="Y16" s="99">
        <f t="shared" si="0"/>
        <v>9329.73</v>
      </c>
      <c r="Z16" s="99">
        <f t="shared" si="1"/>
        <v>1281.73</v>
      </c>
      <c r="AA16" s="100">
        <f t="shared" si="2"/>
        <v>8048</v>
      </c>
      <c r="AB16" s="100">
        <v>9329.73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1281.73</v>
      </c>
      <c r="AS16" s="100">
        <v>0</v>
      </c>
      <c r="AT16" s="100">
        <v>0</v>
      </c>
      <c r="AU16" s="55"/>
    </row>
    <row r="17" spans="1:51" s="26" customFormat="1" x14ac:dyDescent="0.2">
      <c r="A17" s="26">
        <v>6</v>
      </c>
      <c r="B17" s="91">
        <v>6</v>
      </c>
      <c r="C17" s="92" t="s">
        <v>91</v>
      </c>
      <c r="D17" s="92" t="s">
        <v>92</v>
      </c>
      <c r="E17" s="92" t="s">
        <v>74</v>
      </c>
      <c r="F17" s="92" t="s">
        <v>65</v>
      </c>
      <c r="G17" s="93" t="s">
        <v>93</v>
      </c>
      <c r="H17" s="94">
        <v>44439</v>
      </c>
      <c r="I17" s="95" t="s">
        <v>52</v>
      </c>
      <c r="J17" s="96" t="s">
        <v>53</v>
      </c>
      <c r="K17" s="91">
        <v>111</v>
      </c>
      <c r="L17" s="92" t="s">
        <v>94</v>
      </c>
      <c r="M17" s="91" t="s">
        <v>55</v>
      </c>
      <c r="N17" s="97" t="s">
        <v>77</v>
      </c>
      <c r="O17" s="92" t="s">
        <v>78</v>
      </c>
      <c r="P17" s="96" t="s">
        <v>58</v>
      </c>
      <c r="Q17" s="91" t="s">
        <v>59</v>
      </c>
      <c r="R17" s="92">
        <v>202219</v>
      </c>
      <c r="S17" s="92">
        <v>202219</v>
      </c>
      <c r="T17" s="92">
        <v>202219</v>
      </c>
      <c r="U17" s="91" t="s">
        <v>60</v>
      </c>
      <c r="V17" s="97"/>
      <c r="W17" s="130" t="s">
        <v>95</v>
      </c>
      <c r="X17" s="92" t="s">
        <v>62</v>
      </c>
      <c r="Y17" s="99">
        <f t="shared" si="0"/>
        <v>9329.73</v>
      </c>
      <c r="Z17" s="99">
        <f t="shared" si="1"/>
        <v>1281.73</v>
      </c>
      <c r="AA17" s="100">
        <f t="shared" si="2"/>
        <v>8048</v>
      </c>
      <c r="AB17" s="100">
        <v>9329.73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1281.73</v>
      </c>
      <c r="AS17" s="100">
        <v>0</v>
      </c>
      <c r="AT17" s="100">
        <v>0</v>
      </c>
      <c r="AU17" s="55"/>
    </row>
    <row r="18" spans="1:51" s="26" customFormat="1" x14ac:dyDescent="0.2">
      <c r="A18" s="26">
        <v>7</v>
      </c>
      <c r="B18" s="91">
        <v>7</v>
      </c>
      <c r="C18" s="92" t="s">
        <v>96</v>
      </c>
      <c r="D18" s="92" t="s">
        <v>97</v>
      </c>
      <c r="E18" s="92" t="s">
        <v>65</v>
      </c>
      <c r="F18" s="92" t="s">
        <v>74</v>
      </c>
      <c r="G18" s="93" t="s">
        <v>98</v>
      </c>
      <c r="H18" s="94">
        <v>44439</v>
      </c>
      <c r="I18" s="95" t="s">
        <v>52</v>
      </c>
      <c r="J18" s="96" t="s">
        <v>53</v>
      </c>
      <c r="K18" s="91">
        <v>111</v>
      </c>
      <c r="L18" s="92" t="s">
        <v>99</v>
      </c>
      <c r="M18" s="91" t="s">
        <v>55</v>
      </c>
      <c r="N18" s="97" t="s">
        <v>77</v>
      </c>
      <c r="O18" s="92" t="s">
        <v>78</v>
      </c>
      <c r="P18" s="96" t="s">
        <v>58</v>
      </c>
      <c r="Q18" s="91" t="s">
        <v>59</v>
      </c>
      <c r="R18" s="92">
        <v>202219</v>
      </c>
      <c r="S18" s="92">
        <v>202219</v>
      </c>
      <c r="T18" s="92">
        <v>202219</v>
      </c>
      <c r="U18" s="91" t="s">
        <v>60</v>
      </c>
      <c r="V18" s="97"/>
      <c r="W18" s="130" t="s">
        <v>100</v>
      </c>
      <c r="X18" s="92" t="s">
        <v>62</v>
      </c>
      <c r="Y18" s="99">
        <f t="shared" si="0"/>
        <v>9329.73</v>
      </c>
      <c r="Z18" s="99">
        <f t="shared" si="1"/>
        <v>1281.73</v>
      </c>
      <c r="AA18" s="100">
        <f t="shared" si="2"/>
        <v>8048</v>
      </c>
      <c r="AB18" s="100">
        <v>9329.73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1281.73</v>
      </c>
      <c r="AS18" s="100">
        <v>0</v>
      </c>
      <c r="AT18" s="100">
        <v>0</v>
      </c>
      <c r="AU18" s="55"/>
    </row>
    <row r="19" spans="1:51" s="26" customFormat="1" x14ac:dyDescent="0.2">
      <c r="A19" s="26">
        <v>8</v>
      </c>
      <c r="B19" s="91">
        <v>8</v>
      </c>
      <c r="C19" s="92" t="s">
        <v>101</v>
      </c>
      <c r="D19" s="92" t="s">
        <v>102</v>
      </c>
      <c r="E19" s="92" t="s">
        <v>103</v>
      </c>
      <c r="F19" s="92" t="s">
        <v>104</v>
      </c>
      <c r="G19" s="93" t="s">
        <v>105</v>
      </c>
      <c r="H19" s="94">
        <v>44439</v>
      </c>
      <c r="I19" s="95" t="s">
        <v>52</v>
      </c>
      <c r="J19" s="96" t="s">
        <v>53</v>
      </c>
      <c r="K19" s="91">
        <v>111</v>
      </c>
      <c r="L19" s="92" t="s">
        <v>106</v>
      </c>
      <c r="M19" s="91" t="s">
        <v>55</v>
      </c>
      <c r="N19" s="97" t="s">
        <v>77</v>
      </c>
      <c r="O19" s="92" t="s">
        <v>78</v>
      </c>
      <c r="P19" s="96" t="s">
        <v>58</v>
      </c>
      <c r="Q19" s="91" t="s">
        <v>59</v>
      </c>
      <c r="R19" s="92">
        <v>202219</v>
      </c>
      <c r="S19" s="92">
        <v>202219</v>
      </c>
      <c r="T19" s="92">
        <v>202219</v>
      </c>
      <c r="U19" s="91" t="s">
        <v>60</v>
      </c>
      <c r="V19" s="97"/>
      <c r="W19" s="130" t="s">
        <v>107</v>
      </c>
      <c r="X19" s="92" t="s">
        <v>62</v>
      </c>
      <c r="Y19" s="99">
        <f t="shared" si="0"/>
        <v>9329.73</v>
      </c>
      <c r="Z19" s="99">
        <f t="shared" si="1"/>
        <v>1281.73</v>
      </c>
      <c r="AA19" s="100">
        <f t="shared" si="2"/>
        <v>8048</v>
      </c>
      <c r="AB19" s="100">
        <v>9329.73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1281.73</v>
      </c>
      <c r="AS19" s="100">
        <v>0</v>
      </c>
      <c r="AT19" s="100">
        <v>0</v>
      </c>
      <c r="AU19" s="55"/>
    </row>
    <row r="20" spans="1:51" s="26" customFormat="1" x14ac:dyDescent="0.2">
      <c r="A20" s="26">
        <v>9</v>
      </c>
      <c r="B20" s="91">
        <v>9</v>
      </c>
      <c r="C20" s="92" t="s">
        <v>108</v>
      </c>
      <c r="D20" s="92" t="s">
        <v>109</v>
      </c>
      <c r="E20" s="92" t="s">
        <v>110</v>
      </c>
      <c r="F20" s="92" t="s">
        <v>111</v>
      </c>
      <c r="G20" s="93" t="s">
        <v>112</v>
      </c>
      <c r="H20" s="94">
        <v>31418</v>
      </c>
      <c r="I20" s="95" t="s">
        <v>52</v>
      </c>
      <c r="J20" s="96" t="s">
        <v>113</v>
      </c>
      <c r="K20" s="91">
        <v>115</v>
      </c>
      <c r="L20" s="92" t="s">
        <v>114</v>
      </c>
      <c r="M20" s="91" t="s">
        <v>115</v>
      </c>
      <c r="N20" s="97" t="s">
        <v>77</v>
      </c>
      <c r="O20" s="92" t="s">
        <v>78</v>
      </c>
      <c r="P20" s="96" t="s">
        <v>58</v>
      </c>
      <c r="Q20" s="91" t="s">
        <v>116</v>
      </c>
      <c r="R20" s="92">
        <v>202219</v>
      </c>
      <c r="S20" s="92">
        <v>202219</v>
      </c>
      <c r="T20" s="92">
        <v>202219</v>
      </c>
      <c r="U20" s="91" t="s">
        <v>60</v>
      </c>
      <c r="V20" s="97"/>
      <c r="W20" s="98">
        <v>920321</v>
      </c>
      <c r="X20" s="92" t="s">
        <v>62</v>
      </c>
      <c r="Y20" s="99">
        <f t="shared" si="0"/>
        <v>6033.62</v>
      </c>
      <c r="Z20" s="99">
        <f>SUM(AQ20:AT20)</f>
        <v>582.62</v>
      </c>
      <c r="AA20" s="100">
        <f>SUM(Y20-Z20)</f>
        <v>5451</v>
      </c>
      <c r="AB20" s="100">
        <v>0</v>
      </c>
      <c r="AC20" s="100">
        <v>0</v>
      </c>
      <c r="AD20" s="100">
        <v>0</v>
      </c>
      <c r="AE20" s="100">
        <v>5335.62</v>
      </c>
      <c r="AF20" s="131">
        <v>0</v>
      </c>
      <c r="AG20" s="100">
        <v>0</v>
      </c>
      <c r="AH20" s="100">
        <v>0</v>
      </c>
      <c r="AI20" s="131">
        <v>148</v>
      </c>
      <c r="AJ20" s="100">
        <v>550</v>
      </c>
      <c r="AK20" s="100">
        <v>0</v>
      </c>
      <c r="AL20" s="100">
        <v>0</v>
      </c>
      <c r="AM20" s="100">
        <v>0</v>
      </c>
      <c r="AN20" s="100">
        <v>0</v>
      </c>
      <c r="AO20" s="100">
        <v>0</v>
      </c>
      <c r="AP20" s="100">
        <v>0</v>
      </c>
      <c r="AQ20" s="100">
        <v>107</v>
      </c>
      <c r="AR20" s="100">
        <v>475.62</v>
      </c>
      <c r="AS20" s="100">
        <v>0</v>
      </c>
      <c r="AT20" s="100">
        <v>0</v>
      </c>
      <c r="AU20" s="55"/>
      <c r="AW20" s="58"/>
      <c r="AY20" s="58"/>
    </row>
    <row r="21" spans="1:51" s="26" customFormat="1" x14ac:dyDescent="0.2">
      <c r="A21" s="26">
        <v>10</v>
      </c>
      <c r="B21" s="91">
        <v>10</v>
      </c>
      <c r="C21" s="92" t="s">
        <v>117</v>
      </c>
      <c r="D21" s="92" t="s">
        <v>118</v>
      </c>
      <c r="E21" s="92" t="s">
        <v>74</v>
      </c>
      <c r="F21" s="92" t="s">
        <v>119</v>
      </c>
      <c r="G21" s="93" t="s">
        <v>120</v>
      </c>
      <c r="H21" s="94">
        <v>35536</v>
      </c>
      <c r="I21" s="95" t="s">
        <v>52</v>
      </c>
      <c r="J21" s="96" t="s">
        <v>113</v>
      </c>
      <c r="K21" s="91">
        <v>115</v>
      </c>
      <c r="L21" s="92" t="s">
        <v>114</v>
      </c>
      <c r="M21" s="91" t="s">
        <v>115</v>
      </c>
      <c r="N21" s="97" t="s">
        <v>121</v>
      </c>
      <c r="O21" s="92" t="s">
        <v>122</v>
      </c>
      <c r="P21" s="96" t="s">
        <v>58</v>
      </c>
      <c r="Q21" s="91" t="s">
        <v>116</v>
      </c>
      <c r="R21" s="92">
        <v>202219</v>
      </c>
      <c r="S21" s="92">
        <v>202219</v>
      </c>
      <c r="T21" s="92">
        <v>202219</v>
      </c>
      <c r="U21" s="91" t="s">
        <v>60</v>
      </c>
      <c r="V21" s="97"/>
      <c r="W21" s="98">
        <v>177069</v>
      </c>
      <c r="X21" s="92" t="s">
        <v>62</v>
      </c>
      <c r="Y21" s="99">
        <f t="shared" si="0"/>
        <v>5986.38</v>
      </c>
      <c r="Z21" s="99">
        <f>SUM(AQ21:AT21)</f>
        <v>556.38</v>
      </c>
      <c r="AA21" s="100">
        <f>SUM(Y21-Z21)</f>
        <v>5430</v>
      </c>
      <c r="AB21" s="100">
        <v>0</v>
      </c>
      <c r="AC21" s="100">
        <v>0</v>
      </c>
      <c r="AD21" s="100">
        <v>0</v>
      </c>
      <c r="AE21" s="100">
        <v>5190.38</v>
      </c>
      <c r="AF21" s="132">
        <v>0</v>
      </c>
      <c r="AG21" s="100">
        <v>0</v>
      </c>
      <c r="AH21" s="100">
        <v>0</v>
      </c>
      <c r="AI21" s="132">
        <v>135</v>
      </c>
      <c r="AJ21" s="133">
        <v>550</v>
      </c>
      <c r="AK21" s="100">
        <v>111</v>
      </c>
      <c r="AL21" s="100">
        <v>0</v>
      </c>
      <c r="AM21" s="100">
        <v>0</v>
      </c>
      <c r="AN21" s="100">
        <v>0</v>
      </c>
      <c r="AO21" s="100">
        <v>0</v>
      </c>
      <c r="AP21" s="100">
        <v>0</v>
      </c>
      <c r="AQ21" s="100">
        <v>104</v>
      </c>
      <c r="AR21" s="100">
        <v>452.38</v>
      </c>
      <c r="AS21" s="100">
        <v>0</v>
      </c>
      <c r="AT21" s="100">
        <v>0</v>
      </c>
      <c r="AU21" s="55"/>
    </row>
    <row r="22" spans="1:51" s="26" customFormat="1" x14ac:dyDescent="0.2">
      <c r="A22" s="26">
        <v>11</v>
      </c>
      <c r="B22" s="91">
        <v>11</v>
      </c>
      <c r="C22" s="92" t="s">
        <v>123</v>
      </c>
      <c r="D22" s="92" t="s">
        <v>124</v>
      </c>
      <c r="E22" s="92" t="s">
        <v>74</v>
      </c>
      <c r="F22" s="92" t="s">
        <v>125</v>
      </c>
      <c r="G22" s="93" t="s">
        <v>126</v>
      </c>
      <c r="H22" s="94">
        <v>39398</v>
      </c>
      <c r="I22" s="95" t="s">
        <v>52</v>
      </c>
      <c r="J22" s="96" t="s">
        <v>113</v>
      </c>
      <c r="K22" s="91">
        <v>115</v>
      </c>
      <c r="L22" s="92" t="s">
        <v>127</v>
      </c>
      <c r="M22" s="91" t="s">
        <v>115</v>
      </c>
      <c r="N22" s="97" t="s">
        <v>128</v>
      </c>
      <c r="O22" s="92" t="s">
        <v>129</v>
      </c>
      <c r="P22" s="96" t="s">
        <v>58</v>
      </c>
      <c r="Q22" s="91" t="s">
        <v>116</v>
      </c>
      <c r="R22" s="92">
        <v>202219</v>
      </c>
      <c r="S22" s="92">
        <v>202219</v>
      </c>
      <c r="T22" s="92">
        <v>202219</v>
      </c>
      <c r="U22" s="91" t="s">
        <v>60</v>
      </c>
      <c r="V22" s="97"/>
      <c r="W22" s="98">
        <v>234232</v>
      </c>
      <c r="X22" s="92" t="s">
        <v>62</v>
      </c>
      <c r="Y22" s="99">
        <f t="shared" si="0"/>
        <v>5683.9</v>
      </c>
      <c r="Z22" s="99">
        <f t="shared" ref="Z22:Z72" si="3">SUM(AQ22:AT22)</f>
        <v>526.9</v>
      </c>
      <c r="AA22" s="100">
        <f t="shared" ref="AA22:AA72" si="4">SUM(Y22-Z22)</f>
        <v>5157</v>
      </c>
      <c r="AB22" s="100">
        <v>0</v>
      </c>
      <c r="AC22" s="100">
        <v>0</v>
      </c>
      <c r="AD22" s="100">
        <v>0</v>
      </c>
      <c r="AE22" s="100">
        <v>5024.8999999999996</v>
      </c>
      <c r="AF22" s="131">
        <v>0</v>
      </c>
      <c r="AG22" s="100">
        <v>0</v>
      </c>
      <c r="AH22" s="100">
        <v>0</v>
      </c>
      <c r="AI22" s="131">
        <v>109</v>
      </c>
      <c r="AJ22" s="100">
        <v>550</v>
      </c>
      <c r="AK22" s="100">
        <v>0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101</v>
      </c>
      <c r="AR22" s="100">
        <v>425.9</v>
      </c>
      <c r="AS22" s="100">
        <v>0</v>
      </c>
      <c r="AT22" s="100">
        <v>0</v>
      </c>
      <c r="AU22" s="55"/>
    </row>
    <row r="23" spans="1:51" s="26" customFormat="1" x14ac:dyDescent="0.2">
      <c r="A23" s="26">
        <v>12</v>
      </c>
      <c r="B23" s="91">
        <v>12</v>
      </c>
      <c r="C23" s="92" t="s">
        <v>130</v>
      </c>
      <c r="D23" s="92" t="s">
        <v>131</v>
      </c>
      <c r="E23" s="92" t="s">
        <v>132</v>
      </c>
      <c r="F23" s="92" t="s">
        <v>133</v>
      </c>
      <c r="G23" s="93" t="s">
        <v>134</v>
      </c>
      <c r="H23" s="94">
        <v>39398</v>
      </c>
      <c r="I23" s="95" t="s">
        <v>52</v>
      </c>
      <c r="J23" s="96" t="s">
        <v>113</v>
      </c>
      <c r="K23" s="91">
        <v>115</v>
      </c>
      <c r="L23" s="92" t="s">
        <v>127</v>
      </c>
      <c r="M23" s="91" t="s">
        <v>115</v>
      </c>
      <c r="N23" s="97" t="s">
        <v>128</v>
      </c>
      <c r="O23" s="92" t="s">
        <v>129</v>
      </c>
      <c r="P23" s="96" t="s">
        <v>58</v>
      </c>
      <c r="Q23" s="91" t="s">
        <v>116</v>
      </c>
      <c r="R23" s="92">
        <v>202219</v>
      </c>
      <c r="S23" s="92">
        <v>202219</v>
      </c>
      <c r="T23" s="92">
        <v>202219</v>
      </c>
      <c r="U23" s="91" t="s">
        <v>60</v>
      </c>
      <c r="V23" s="97"/>
      <c r="W23" s="98">
        <v>270248</v>
      </c>
      <c r="X23" s="92" t="s">
        <v>62</v>
      </c>
      <c r="Y23" s="99">
        <f t="shared" si="0"/>
        <v>5343.39</v>
      </c>
      <c r="Z23" s="99">
        <f t="shared" si="3"/>
        <v>457.39</v>
      </c>
      <c r="AA23" s="100">
        <f t="shared" si="4"/>
        <v>4886</v>
      </c>
      <c r="AB23" s="100">
        <v>0</v>
      </c>
      <c r="AC23" s="100">
        <v>0</v>
      </c>
      <c r="AD23" s="100">
        <v>0</v>
      </c>
      <c r="AE23" s="100">
        <v>4600.8900000000003</v>
      </c>
      <c r="AF23" s="131">
        <v>0</v>
      </c>
      <c r="AG23" s="100">
        <v>0</v>
      </c>
      <c r="AH23" s="100">
        <v>0</v>
      </c>
      <c r="AI23" s="131">
        <v>109</v>
      </c>
      <c r="AJ23" s="100">
        <v>550</v>
      </c>
      <c r="AK23" s="100">
        <v>83.5</v>
      </c>
      <c r="AL23" s="100">
        <v>0</v>
      </c>
      <c r="AM23" s="100">
        <v>0</v>
      </c>
      <c r="AN23" s="100">
        <v>0</v>
      </c>
      <c r="AO23" s="100">
        <v>0</v>
      </c>
      <c r="AP23" s="100">
        <v>0</v>
      </c>
      <c r="AQ23" s="100">
        <v>92</v>
      </c>
      <c r="AR23" s="100">
        <v>365.39</v>
      </c>
      <c r="AS23" s="100">
        <v>0</v>
      </c>
      <c r="AT23" s="100">
        <v>0</v>
      </c>
      <c r="AU23" s="55"/>
      <c r="AW23" s="58"/>
      <c r="AY23" s="58"/>
    </row>
    <row r="24" spans="1:51" s="26" customFormat="1" x14ac:dyDescent="0.2">
      <c r="A24" s="26">
        <v>13</v>
      </c>
      <c r="B24" s="91">
        <v>13</v>
      </c>
      <c r="C24" s="92" t="s">
        <v>135</v>
      </c>
      <c r="D24" s="92" t="s">
        <v>136</v>
      </c>
      <c r="E24" s="92" t="s">
        <v>74</v>
      </c>
      <c r="F24" s="92" t="s">
        <v>74</v>
      </c>
      <c r="G24" s="93" t="s">
        <v>137</v>
      </c>
      <c r="H24" s="94">
        <v>39463</v>
      </c>
      <c r="I24" s="95" t="s">
        <v>52</v>
      </c>
      <c r="J24" s="96" t="s">
        <v>113</v>
      </c>
      <c r="K24" s="91">
        <v>115</v>
      </c>
      <c r="L24" s="92" t="s">
        <v>138</v>
      </c>
      <c r="M24" s="91" t="s">
        <v>115</v>
      </c>
      <c r="N24" s="97" t="s">
        <v>128</v>
      </c>
      <c r="O24" s="92" t="s">
        <v>129</v>
      </c>
      <c r="P24" s="96" t="s">
        <v>58</v>
      </c>
      <c r="Q24" s="91" t="s">
        <v>116</v>
      </c>
      <c r="R24" s="92">
        <v>202219</v>
      </c>
      <c r="S24" s="92">
        <v>202219</v>
      </c>
      <c r="T24" s="92">
        <v>202219</v>
      </c>
      <c r="U24" s="91" t="s">
        <v>60</v>
      </c>
      <c r="V24" s="97"/>
      <c r="W24" s="98">
        <v>797586</v>
      </c>
      <c r="X24" s="92" t="s">
        <v>62</v>
      </c>
      <c r="Y24" s="99">
        <f t="shared" si="0"/>
        <v>5063.6499999999996</v>
      </c>
      <c r="Z24" s="99">
        <f t="shared" si="3"/>
        <v>423.96</v>
      </c>
      <c r="AA24" s="100">
        <f t="shared" si="4"/>
        <v>4639.6899999999996</v>
      </c>
      <c r="AB24" s="100">
        <v>0</v>
      </c>
      <c r="AC24" s="100">
        <v>0</v>
      </c>
      <c r="AD24" s="100">
        <v>0</v>
      </c>
      <c r="AE24" s="100">
        <v>4293.6499999999996</v>
      </c>
      <c r="AF24" s="131">
        <v>0</v>
      </c>
      <c r="AG24" s="100">
        <v>0</v>
      </c>
      <c r="AH24" s="100">
        <v>0</v>
      </c>
      <c r="AI24" s="131">
        <v>109</v>
      </c>
      <c r="AJ24" s="100">
        <v>550</v>
      </c>
      <c r="AK24" s="100">
        <v>111</v>
      </c>
      <c r="AL24" s="100">
        <v>0</v>
      </c>
      <c r="AM24" s="100">
        <v>0</v>
      </c>
      <c r="AN24" s="100">
        <v>0</v>
      </c>
      <c r="AO24" s="100">
        <v>0</v>
      </c>
      <c r="AP24" s="100">
        <v>0</v>
      </c>
      <c r="AQ24" s="100">
        <v>92</v>
      </c>
      <c r="AR24" s="100">
        <v>331.96</v>
      </c>
      <c r="AS24" s="100">
        <v>0</v>
      </c>
      <c r="AT24" s="100">
        <v>0</v>
      </c>
      <c r="AU24" s="55"/>
      <c r="AW24" s="58"/>
      <c r="AY24" s="58"/>
    </row>
    <row r="25" spans="1:51" s="26" customFormat="1" x14ac:dyDescent="0.2">
      <c r="A25" s="26">
        <v>14</v>
      </c>
      <c r="B25" s="91">
        <v>14</v>
      </c>
      <c r="C25" s="92" t="s">
        <v>139</v>
      </c>
      <c r="D25" s="92" t="s">
        <v>140</v>
      </c>
      <c r="E25" s="92" t="s">
        <v>50</v>
      </c>
      <c r="F25" s="92" t="s">
        <v>119</v>
      </c>
      <c r="G25" s="93" t="s">
        <v>141</v>
      </c>
      <c r="H25" s="94">
        <v>31418</v>
      </c>
      <c r="I25" s="95" t="s">
        <v>52</v>
      </c>
      <c r="J25" s="96" t="s">
        <v>113</v>
      </c>
      <c r="K25" s="91">
        <v>115</v>
      </c>
      <c r="L25" s="92" t="s">
        <v>138</v>
      </c>
      <c r="M25" s="91" t="s">
        <v>115</v>
      </c>
      <c r="N25" s="97" t="s">
        <v>128</v>
      </c>
      <c r="O25" s="92" t="s">
        <v>129</v>
      </c>
      <c r="P25" s="96" t="s">
        <v>58</v>
      </c>
      <c r="Q25" s="91" t="s">
        <v>116</v>
      </c>
      <c r="R25" s="92">
        <v>202219</v>
      </c>
      <c r="S25" s="92">
        <v>202219</v>
      </c>
      <c r="T25" s="92">
        <v>202219</v>
      </c>
      <c r="U25" s="91" t="s">
        <v>60</v>
      </c>
      <c r="V25" s="97"/>
      <c r="W25" s="98">
        <v>797594</v>
      </c>
      <c r="X25" s="92" t="s">
        <v>62</v>
      </c>
      <c r="Y25" s="99">
        <f t="shared" si="0"/>
        <v>5843.81</v>
      </c>
      <c r="Z25" s="99">
        <f t="shared" si="3"/>
        <v>526.80999999999995</v>
      </c>
      <c r="AA25" s="100">
        <f t="shared" si="4"/>
        <v>5317</v>
      </c>
      <c r="AB25" s="100">
        <v>0</v>
      </c>
      <c r="AC25" s="100">
        <v>0</v>
      </c>
      <c r="AD25" s="100">
        <v>0</v>
      </c>
      <c r="AE25" s="100">
        <v>5024.3100000000004</v>
      </c>
      <c r="AF25" s="131">
        <v>0</v>
      </c>
      <c r="AG25" s="100">
        <v>0</v>
      </c>
      <c r="AH25" s="100">
        <v>0</v>
      </c>
      <c r="AI25" s="131">
        <v>148</v>
      </c>
      <c r="AJ25" s="100">
        <v>550</v>
      </c>
      <c r="AK25" s="100">
        <v>121.5</v>
      </c>
      <c r="AL25" s="100">
        <v>0</v>
      </c>
      <c r="AM25" s="100">
        <v>0</v>
      </c>
      <c r="AN25" s="100">
        <v>0</v>
      </c>
      <c r="AO25" s="100">
        <v>0</v>
      </c>
      <c r="AP25" s="100">
        <v>0</v>
      </c>
      <c r="AQ25" s="100">
        <v>101</v>
      </c>
      <c r="AR25" s="100">
        <v>425.81</v>
      </c>
      <c r="AS25" s="100">
        <v>0</v>
      </c>
      <c r="AT25" s="100">
        <v>0</v>
      </c>
      <c r="AU25" s="55"/>
    </row>
    <row r="26" spans="1:51" s="26" customFormat="1" x14ac:dyDescent="0.2">
      <c r="A26" s="26">
        <v>15</v>
      </c>
      <c r="B26" s="91">
        <v>15</v>
      </c>
      <c r="C26" s="92" t="s">
        <v>142</v>
      </c>
      <c r="D26" s="92" t="s">
        <v>143</v>
      </c>
      <c r="E26" s="92" t="s">
        <v>65</v>
      </c>
      <c r="F26" s="92" t="s">
        <v>74</v>
      </c>
      <c r="G26" s="93" t="s">
        <v>144</v>
      </c>
      <c r="H26" s="94">
        <v>35298</v>
      </c>
      <c r="I26" s="95" t="s">
        <v>52</v>
      </c>
      <c r="J26" s="96" t="s">
        <v>113</v>
      </c>
      <c r="K26" s="91">
        <v>115</v>
      </c>
      <c r="L26" s="92" t="s">
        <v>127</v>
      </c>
      <c r="M26" s="91" t="s">
        <v>115</v>
      </c>
      <c r="N26" s="97" t="s">
        <v>128</v>
      </c>
      <c r="O26" s="92" t="s">
        <v>129</v>
      </c>
      <c r="P26" s="96" t="s">
        <v>58</v>
      </c>
      <c r="Q26" s="91" t="s">
        <v>116</v>
      </c>
      <c r="R26" s="92">
        <v>202219</v>
      </c>
      <c r="S26" s="92">
        <v>202219</v>
      </c>
      <c r="T26" s="92">
        <v>202219</v>
      </c>
      <c r="U26" s="91" t="s">
        <v>60</v>
      </c>
      <c r="V26" s="97"/>
      <c r="W26" s="98">
        <v>797608</v>
      </c>
      <c r="X26" s="92" t="s">
        <v>62</v>
      </c>
      <c r="Y26" s="99">
        <f t="shared" si="0"/>
        <v>5420.39</v>
      </c>
      <c r="Z26" s="99">
        <f t="shared" si="3"/>
        <v>457.39</v>
      </c>
      <c r="AA26" s="100">
        <f t="shared" si="4"/>
        <v>4963</v>
      </c>
      <c r="AB26" s="100">
        <v>0</v>
      </c>
      <c r="AC26" s="100">
        <v>0</v>
      </c>
      <c r="AD26" s="100">
        <v>0</v>
      </c>
      <c r="AE26" s="100">
        <v>4600.8900000000003</v>
      </c>
      <c r="AF26" s="131">
        <v>0</v>
      </c>
      <c r="AG26" s="100">
        <v>0</v>
      </c>
      <c r="AH26" s="100">
        <v>0</v>
      </c>
      <c r="AI26" s="131">
        <v>148</v>
      </c>
      <c r="AJ26" s="100">
        <v>550</v>
      </c>
      <c r="AK26" s="100">
        <v>121.5</v>
      </c>
      <c r="AL26" s="100">
        <v>0</v>
      </c>
      <c r="AM26" s="100">
        <v>0</v>
      </c>
      <c r="AN26" s="100">
        <v>0</v>
      </c>
      <c r="AO26" s="100">
        <v>0</v>
      </c>
      <c r="AP26" s="100">
        <v>0</v>
      </c>
      <c r="AQ26" s="100">
        <v>92</v>
      </c>
      <c r="AR26" s="100">
        <v>365.39</v>
      </c>
      <c r="AS26" s="100">
        <v>0</v>
      </c>
      <c r="AT26" s="100">
        <v>0</v>
      </c>
      <c r="AU26" s="55"/>
    </row>
    <row r="27" spans="1:51" s="26" customFormat="1" x14ac:dyDescent="0.2">
      <c r="A27" s="26">
        <v>16</v>
      </c>
      <c r="B27" s="91">
        <v>16</v>
      </c>
      <c r="C27" s="92" t="s">
        <v>145</v>
      </c>
      <c r="D27" s="92" t="s">
        <v>146</v>
      </c>
      <c r="E27" s="92" t="s">
        <v>125</v>
      </c>
      <c r="F27" s="92" t="s">
        <v>65</v>
      </c>
      <c r="G27" s="93" t="s">
        <v>147</v>
      </c>
      <c r="H27" s="94">
        <v>40375</v>
      </c>
      <c r="I27" s="95" t="s">
        <v>52</v>
      </c>
      <c r="J27" s="96" t="s">
        <v>113</v>
      </c>
      <c r="K27" s="91">
        <v>115</v>
      </c>
      <c r="L27" s="92" t="s">
        <v>138</v>
      </c>
      <c r="M27" s="91" t="s">
        <v>115</v>
      </c>
      <c r="N27" s="97" t="s">
        <v>128</v>
      </c>
      <c r="O27" s="92" t="s">
        <v>129</v>
      </c>
      <c r="P27" s="96" t="s">
        <v>58</v>
      </c>
      <c r="Q27" s="91" t="s">
        <v>116</v>
      </c>
      <c r="R27" s="92">
        <v>202219</v>
      </c>
      <c r="S27" s="92">
        <v>202219</v>
      </c>
      <c r="T27" s="92">
        <v>202219</v>
      </c>
      <c r="U27" s="91" t="s">
        <v>60</v>
      </c>
      <c r="V27" s="97"/>
      <c r="W27" s="98">
        <v>580927</v>
      </c>
      <c r="X27" s="92" t="s">
        <v>62</v>
      </c>
      <c r="Y27" s="99">
        <f t="shared" si="0"/>
        <v>5905.9</v>
      </c>
      <c r="Z27" s="99">
        <f t="shared" si="3"/>
        <v>526.9</v>
      </c>
      <c r="AA27" s="100">
        <f t="shared" si="4"/>
        <v>5379</v>
      </c>
      <c r="AB27" s="100">
        <v>0</v>
      </c>
      <c r="AC27" s="100">
        <v>0</v>
      </c>
      <c r="AD27" s="100">
        <v>0</v>
      </c>
      <c r="AE27" s="100">
        <v>5024.8999999999996</v>
      </c>
      <c r="AF27" s="131">
        <v>0</v>
      </c>
      <c r="AG27" s="100">
        <v>0</v>
      </c>
      <c r="AH27" s="100">
        <v>0</v>
      </c>
      <c r="AI27" s="131">
        <v>109</v>
      </c>
      <c r="AJ27" s="100">
        <v>550</v>
      </c>
      <c r="AK27" s="100">
        <v>222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101</v>
      </c>
      <c r="AR27" s="100">
        <v>425.9</v>
      </c>
      <c r="AS27" s="100">
        <v>0</v>
      </c>
      <c r="AT27" s="100">
        <v>0</v>
      </c>
      <c r="AU27" s="55"/>
    </row>
    <row r="28" spans="1:51" s="26" customFormat="1" x14ac:dyDescent="0.2">
      <c r="A28" s="26">
        <v>17</v>
      </c>
      <c r="B28" s="91">
        <v>17</v>
      </c>
      <c r="C28" s="92" t="s">
        <v>148</v>
      </c>
      <c r="D28" s="92" t="s">
        <v>149</v>
      </c>
      <c r="E28" s="92" t="s">
        <v>150</v>
      </c>
      <c r="F28" s="92" t="s">
        <v>125</v>
      </c>
      <c r="G28" s="93" t="s">
        <v>151</v>
      </c>
      <c r="H28" s="94">
        <v>39398</v>
      </c>
      <c r="I28" s="95" t="s">
        <v>52</v>
      </c>
      <c r="J28" s="96" t="s">
        <v>113</v>
      </c>
      <c r="K28" s="91">
        <v>115</v>
      </c>
      <c r="L28" s="92" t="s">
        <v>114</v>
      </c>
      <c r="M28" s="91" t="s">
        <v>115</v>
      </c>
      <c r="N28" s="97" t="s">
        <v>152</v>
      </c>
      <c r="O28" s="92" t="s">
        <v>153</v>
      </c>
      <c r="P28" s="96" t="s">
        <v>58</v>
      </c>
      <c r="Q28" s="91" t="s">
        <v>116</v>
      </c>
      <c r="R28" s="92">
        <v>202219</v>
      </c>
      <c r="S28" s="92">
        <v>202219</v>
      </c>
      <c r="T28" s="92">
        <v>202219</v>
      </c>
      <c r="U28" s="91" t="s">
        <v>60</v>
      </c>
      <c r="V28" s="97"/>
      <c r="W28" s="98">
        <v>580919</v>
      </c>
      <c r="X28" s="92" t="s">
        <v>62</v>
      </c>
      <c r="Y28" s="99">
        <f t="shared" si="0"/>
        <v>6237.62</v>
      </c>
      <c r="Z28" s="99">
        <f t="shared" si="3"/>
        <v>582.62</v>
      </c>
      <c r="AA28" s="100">
        <f t="shared" si="4"/>
        <v>5655</v>
      </c>
      <c r="AB28" s="100">
        <v>0</v>
      </c>
      <c r="AC28" s="100">
        <v>0</v>
      </c>
      <c r="AD28" s="100">
        <v>0</v>
      </c>
      <c r="AE28" s="100">
        <v>5335.62</v>
      </c>
      <c r="AF28" s="131">
        <v>0</v>
      </c>
      <c r="AG28" s="100">
        <v>0</v>
      </c>
      <c r="AH28" s="100">
        <v>0</v>
      </c>
      <c r="AI28" s="131">
        <v>109</v>
      </c>
      <c r="AJ28" s="100">
        <v>550</v>
      </c>
      <c r="AK28" s="100">
        <v>243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107</v>
      </c>
      <c r="AR28" s="100">
        <v>475.62</v>
      </c>
      <c r="AS28" s="100">
        <v>0</v>
      </c>
      <c r="AT28" s="100">
        <v>0</v>
      </c>
      <c r="AU28" s="55"/>
    </row>
    <row r="29" spans="1:51" s="26" customFormat="1" x14ac:dyDescent="0.2">
      <c r="A29" s="26">
        <v>61</v>
      </c>
      <c r="B29" s="91">
        <v>18</v>
      </c>
      <c r="C29" s="92" t="s">
        <v>154</v>
      </c>
      <c r="D29" s="92" t="s">
        <v>155</v>
      </c>
      <c r="E29" s="92" t="s">
        <v>156</v>
      </c>
      <c r="F29" s="92" t="s">
        <v>74</v>
      </c>
      <c r="G29" s="93" t="s">
        <v>157</v>
      </c>
      <c r="H29" s="94">
        <v>44439</v>
      </c>
      <c r="I29" s="95" t="s">
        <v>52</v>
      </c>
      <c r="J29" s="96" t="s">
        <v>158</v>
      </c>
      <c r="K29" s="91">
        <v>114</v>
      </c>
      <c r="L29" s="92" t="s">
        <v>159</v>
      </c>
      <c r="M29" s="91" t="s">
        <v>160</v>
      </c>
      <c r="N29" s="97" t="s">
        <v>161</v>
      </c>
      <c r="O29" s="92" t="s">
        <v>162</v>
      </c>
      <c r="P29" s="96" t="s">
        <v>58</v>
      </c>
      <c r="Q29" s="91" t="s">
        <v>163</v>
      </c>
      <c r="R29" s="92">
        <v>202219</v>
      </c>
      <c r="S29" s="92">
        <v>202219</v>
      </c>
      <c r="T29" s="92">
        <v>202219</v>
      </c>
      <c r="U29" s="91" t="s">
        <v>60</v>
      </c>
      <c r="V29" s="97"/>
      <c r="W29" s="98">
        <v>864307</v>
      </c>
      <c r="X29" s="92" t="s">
        <v>62</v>
      </c>
      <c r="Y29" s="99">
        <f t="shared" si="0"/>
        <v>4543.1000000000004</v>
      </c>
      <c r="Z29" s="99">
        <f t="shared" si="3"/>
        <v>359.1</v>
      </c>
      <c r="AA29" s="100">
        <f t="shared" si="4"/>
        <v>4184</v>
      </c>
      <c r="AB29" s="100">
        <v>0</v>
      </c>
      <c r="AC29" s="100">
        <v>0</v>
      </c>
      <c r="AD29" s="100">
        <v>4543.1000000000004</v>
      </c>
      <c r="AE29" s="100">
        <v>0</v>
      </c>
      <c r="AF29" s="100">
        <v>0</v>
      </c>
      <c r="AG29" s="100">
        <v>0</v>
      </c>
      <c r="AH29" s="100">
        <v>0</v>
      </c>
      <c r="AI29" s="100">
        <v>0</v>
      </c>
      <c r="AJ29" s="100">
        <v>0</v>
      </c>
      <c r="AK29" s="100">
        <v>0</v>
      </c>
      <c r="AL29" s="100">
        <v>0</v>
      </c>
      <c r="AM29" s="100">
        <v>0</v>
      </c>
      <c r="AN29" s="100">
        <v>0</v>
      </c>
      <c r="AO29" s="100">
        <v>0</v>
      </c>
      <c r="AP29" s="100">
        <v>0</v>
      </c>
      <c r="AQ29" s="100">
        <v>0</v>
      </c>
      <c r="AR29" s="100">
        <v>359.1</v>
      </c>
      <c r="AS29" s="100">
        <v>0</v>
      </c>
      <c r="AT29" s="100">
        <v>0</v>
      </c>
      <c r="AU29" s="55"/>
    </row>
    <row r="30" spans="1:51" s="26" customFormat="1" x14ac:dyDescent="0.2">
      <c r="A30" s="26">
        <v>62</v>
      </c>
      <c r="B30" s="91">
        <v>19</v>
      </c>
      <c r="C30" s="92" t="s">
        <v>164</v>
      </c>
      <c r="D30" s="92" t="s">
        <v>165</v>
      </c>
      <c r="E30" s="92" t="s">
        <v>166</v>
      </c>
      <c r="F30" s="92" t="s">
        <v>125</v>
      </c>
      <c r="G30" s="93" t="s">
        <v>167</v>
      </c>
      <c r="H30" s="94">
        <v>44439</v>
      </c>
      <c r="I30" s="95" t="s">
        <v>52</v>
      </c>
      <c r="J30" s="96" t="s">
        <v>158</v>
      </c>
      <c r="K30" s="91">
        <v>114</v>
      </c>
      <c r="L30" s="92" t="s">
        <v>168</v>
      </c>
      <c r="M30" s="91" t="s">
        <v>115</v>
      </c>
      <c r="N30" s="97" t="s">
        <v>161</v>
      </c>
      <c r="O30" s="92" t="s">
        <v>162</v>
      </c>
      <c r="P30" s="96" t="s">
        <v>58</v>
      </c>
      <c r="Q30" s="91" t="s">
        <v>163</v>
      </c>
      <c r="R30" s="92">
        <v>202219</v>
      </c>
      <c r="S30" s="92">
        <v>202219</v>
      </c>
      <c r="T30" s="92">
        <v>202219</v>
      </c>
      <c r="U30" s="91" t="s">
        <v>60</v>
      </c>
      <c r="V30" s="97"/>
      <c r="W30" s="98">
        <v>127628</v>
      </c>
      <c r="X30" s="92" t="s">
        <v>62</v>
      </c>
      <c r="Y30" s="99">
        <f t="shared" si="0"/>
        <v>3407.44</v>
      </c>
      <c r="Z30" s="99">
        <f t="shared" si="3"/>
        <v>110.44</v>
      </c>
      <c r="AA30" s="100">
        <f t="shared" si="4"/>
        <v>3297</v>
      </c>
      <c r="AB30" s="100">
        <v>0</v>
      </c>
      <c r="AC30" s="100">
        <v>0</v>
      </c>
      <c r="AD30" s="100">
        <v>3407.44</v>
      </c>
      <c r="AE30" s="100">
        <v>0</v>
      </c>
      <c r="AF30" s="100">
        <v>0</v>
      </c>
      <c r="AG30" s="100">
        <v>0</v>
      </c>
      <c r="AH30" s="100">
        <v>0</v>
      </c>
      <c r="AI30" s="100">
        <v>0</v>
      </c>
      <c r="AJ30" s="100">
        <v>0</v>
      </c>
      <c r="AK30" s="100">
        <v>0</v>
      </c>
      <c r="AL30" s="100">
        <v>0</v>
      </c>
      <c r="AM30" s="100">
        <v>0</v>
      </c>
      <c r="AN30" s="100">
        <v>0</v>
      </c>
      <c r="AO30" s="100">
        <v>0</v>
      </c>
      <c r="AP30" s="100">
        <v>0</v>
      </c>
      <c r="AQ30" s="100">
        <v>0</v>
      </c>
      <c r="AR30" s="100">
        <v>110.44</v>
      </c>
      <c r="AS30" s="100">
        <v>0</v>
      </c>
      <c r="AT30" s="100">
        <v>0</v>
      </c>
      <c r="AU30" s="55"/>
    </row>
    <row r="31" spans="1:51" s="26" customFormat="1" x14ac:dyDescent="0.2">
      <c r="A31" s="26">
        <v>63</v>
      </c>
      <c r="B31" s="91">
        <v>20</v>
      </c>
      <c r="C31" s="92" t="s">
        <v>169</v>
      </c>
      <c r="D31" s="92" t="s">
        <v>170</v>
      </c>
      <c r="E31" s="92" t="s">
        <v>171</v>
      </c>
      <c r="F31" s="92" t="s">
        <v>50</v>
      </c>
      <c r="G31" s="93" t="s">
        <v>172</v>
      </c>
      <c r="H31" s="94">
        <v>44439</v>
      </c>
      <c r="I31" s="95">
        <v>44880</v>
      </c>
      <c r="J31" s="96" t="s">
        <v>158</v>
      </c>
      <c r="K31" s="91">
        <v>114</v>
      </c>
      <c r="L31" s="92" t="s">
        <v>173</v>
      </c>
      <c r="M31" s="91" t="s">
        <v>115</v>
      </c>
      <c r="N31" s="97" t="s">
        <v>161</v>
      </c>
      <c r="O31" s="92" t="s">
        <v>162</v>
      </c>
      <c r="P31" s="96" t="s">
        <v>58</v>
      </c>
      <c r="Q31" s="91" t="s">
        <v>163</v>
      </c>
      <c r="R31" s="92">
        <v>202219</v>
      </c>
      <c r="S31" s="92">
        <v>202219</v>
      </c>
      <c r="T31" s="92">
        <v>202219</v>
      </c>
      <c r="U31" s="91" t="s">
        <v>60</v>
      </c>
      <c r="V31" s="97"/>
      <c r="W31" s="98">
        <v>864316</v>
      </c>
      <c r="X31" s="92" t="s">
        <v>62</v>
      </c>
      <c r="Y31" s="99">
        <f>SUM(AB31:AP31)</f>
        <v>13442.14</v>
      </c>
      <c r="Z31" s="99">
        <f t="shared" si="3"/>
        <v>809.14</v>
      </c>
      <c r="AA31" s="100">
        <f t="shared" si="4"/>
        <v>12633</v>
      </c>
      <c r="AB31" s="100">
        <v>0</v>
      </c>
      <c r="AC31" s="100">
        <v>0</v>
      </c>
      <c r="AD31" s="100">
        <v>795.07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00">
        <v>0</v>
      </c>
      <c r="AL31" s="100">
        <v>9010.75</v>
      </c>
      <c r="AM31" s="100">
        <v>0</v>
      </c>
      <c r="AN31" s="100">
        <v>0</v>
      </c>
      <c r="AO31" s="100">
        <v>0</v>
      </c>
      <c r="AP31" s="100">
        <v>3636.32</v>
      </c>
      <c r="AQ31" s="100">
        <v>0</v>
      </c>
      <c r="AR31" s="100">
        <v>809.14</v>
      </c>
      <c r="AS31" s="100">
        <v>0</v>
      </c>
      <c r="AT31" s="100">
        <v>0</v>
      </c>
      <c r="AU31" s="55"/>
    </row>
    <row r="32" spans="1:51" s="26" customFormat="1" x14ac:dyDescent="0.2">
      <c r="A32" s="26">
        <v>64</v>
      </c>
      <c r="B32" s="91">
        <v>21</v>
      </c>
      <c r="C32" s="92" t="s">
        <v>174</v>
      </c>
      <c r="D32" s="92" t="s">
        <v>175</v>
      </c>
      <c r="E32" s="92" t="s">
        <v>176</v>
      </c>
      <c r="F32" s="92" t="s">
        <v>65</v>
      </c>
      <c r="G32" s="93" t="s">
        <v>177</v>
      </c>
      <c r="H32" s="94">
        <v>44439</v>
      </c>
      <c r="I32" s="95" t="s">
        <v>52</v>
      </c>
      <c r="J32" s="96" t="s">
        <v>158</v>
      </c>
      <c r="K32" s="91">
        <v>114</v>
      </c>
      <c r="L32" s="92" t="s">
        <v>178</v>
      </c>
      <c r="M32" s="91" t="s">
        <v>115</v>
      </c>
      <c r="N32" s="97" t="s">
        <v>161</v>
      </c>
      <c r="O32" s="92" t="s">
        <v>162</v>
      </c>
      <c r="P32" s="96" t="s">
        <v>58</v>
      </c>
      <c r="Q32" s="91" t="s">
        <v>163</v>
      </c>
      <c r="R32" s="92">
        <v>202219</v>
      </c>
      <c r="S32" s="92">
        <v>202219</v>
      </c>
      <c r="T32" s="92">
        <v>202219</v>
      </c>
      <c r="U32" s="91" t="s">
        <v>60</v>
      </c>
      <c r="V32" s="97"/>
      <c r="W32" s="98">
        <v>426334</v>
      </c>
      <c r="X32" s="92" t="s">
        <v>62</v>
      </c>
      <c r="Y32" s="99">
        <f t="shared" ref="Y32:Y72" si="5">SUM(AB32:AK32)</f>
        <v>3407.44</v>
      </c>
      <c r="Z32" s="99">
        <f t="shared" si="3"/>
        <v>110.44</v>
      </c>
      <c r="AA32" s="100">
        <f t="shared" si="4"/>
        <v>3297</v>
      </c>
      <c r="AB32" s="100">
        <v>0</v>
      </c>
      <c r="AC32" s="100">
        <v>0</v>
      </c>
      <c r="AD32" s="100">
        <v>3407.44</v>
      </c>
      <c r="AE32" s="100">
        <v>0</v>
      </c>
      <c r="AF32" s="100">
        <v>0</v>
      </c>
      <c r="AG32" s="100">
        <v>0</v>
      </c>
      <c r="AH32" s="100">
        <v>0</v>
      </c>
      <c r="AI32" s="100">
        <v>0</v>
      </c>
      <c r="AJ32" s="100">
        <v>0</v>
      </c>
      <c r="AK32" s="100">
        <v>0</v>
      </c>
      <c r="AL32" s="100">
        <v>0</v>
      </c>
      <c r="AM32" s="100">
        <v>0</v>
      </c>
      <c r="AN32" s="100">
        <v>0</v>
      </c>
      <c r="AO32" s="100">
        <v>0</v>
      </c>
      <c r="AP32" s="100">
        <v>0</v>
      </c>
      <c r="AQ32" s="100">
        <v>0</v>
      </c>
      <c r="AR32" s="100">
        <v>110.44</v>
      </c>
      <c r="AS32" s="100">
        <v>0</v>
      </c>
      <c r="AT32" s="100">
        <v>0</v>
      </c>
      <c r="AU32" s="55"/>
    </row>
    <row r="33" spans="1:51" s="26" customFormat="1" x14ac:dyDescent="0.2">
      <c r="A33" s="26">
        <v>65</v>
      </c>
      <c r="B33" s="91">
        <v>22</v>
      </c>
      <c r="C33" s="92" t="s">
        <v>179</v>
      </c>
      <c r="D33" s="92" t="s">
        <v>180</v>
      </c>
      <c r="E33" s="92" t="s">
        <v>132</v>
      </c>
      <c r="F33" s="92" t="s">
        <v>181</v>
      </c>
      <c r="G33" s="93" t="s">
        <v>182</v>
      </c>
      <c r="H33" s="94">
        <v>44439</v>
      </c>
      <c r="I33" s="95" t="s">
        <v>52</v>
      </c>
      <c r="J33" s="96" t="s">
        <v>158</v>
      </c>
      <c r="K33" s="91">
        <v>114</v>
      </c>
      <c r="L33" s="92" t="s">
        <v>183</v>
      </c>
      <c r="M33" s="91" t="s">
        <v>115</v>
      </c>
      <c r="N33" s="97" t="s">
        <v>161</v>
      </c>
      <c r="O33" s="92" t="s">
        <v>162</v>
      </c>
      <c r="P33" s="96" t="s">
        <v>58</v>
      </c>
      <c r="Q33" s="91" t="s">
        <v>163</v>
      </c>
      <c r="R33" s="92">
        <v>202219</v>
      </c>
      <c r="S33" s="92">
        <v>202219</v>
      </c>
      <c r="T33" s="92">
        <v>202219</v>
      </c>
      <c r="U33" s="91" t="s">
        <v>60</v>
      </c>
      <c r="V33" s="97"/>
      <c r="W33" s="98">
        <v>864324</v>
      </c>
      <c r="X33" s="92" t="s">
        <v>62</v>
      </c>
      <c r="Y33" s="99">
        <f t="shared" si="5"/>
        <v>3407.44</v>
      </c>
      <c r="Z33" s="99">
        <f t="shared" si="3"/>
        <v>110.44</v>
      </c>
      <c r="AA33" s="100">
        <f t="shared" si="4"/>
        <v>3297</v>
      </c>
      <c r="AB33" s="100">
        <v>0</v>
      </c>
      <c r="AC33" s="100">
        <v>0</v>
      </c>
      <c r="AD33" s="100">
        <v>3407.44</v>
      </c>
      <c r="AE33" s="100">
        <v>0</v>
      </c>
      <c r="AF33" s="100" t="s">
        <v>184</v>
      </c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100">
        <v>0</v>
      </c>
      <c r="AM33" s="100">
        <v>0</v>
      </c>
      <c r="AN33" s="100">
        <v>0</v>
      </c>
      <c r="AO33" s="100">
        <v>0</v>
      </c>
      <c r="AP33" s="100">
        <v>0</v>
      </c>
      <c r="AQ33" s="100">
        <v>0</v>
      </c>
      <c r="AR33" s="100">
        <v>110.44</v>
      </c>
      <c r="AS33" s="100">
        <v>0</v>
      </c>
      <c r="AT33" s="100">
        <v>0</v>
      </c>
      <c r="AU33" s="55"/>
    </row>
    <row r="34" spans="1:51" s="26" customFormat="1" x14ac:dyDescent="0.2">
      <c r="A34" s="26">
        <v>36</v>
      </c>
      <c r="B34" s="91">
        <v>23</v>
      </c>
      <c r="C34" s="92" t="s">
        <v>185</v>
      </c>
      <c r="D34" s="92" t="s">
        <v>186</v>
      </c>
      <c r="E34" s="92" t="s">
        <v>111</v>
      </c>
      <c r="F34" s="92" t="s">
        <v>187</v>
      </c>
      <c r="G34" s="93" t="s">
        <v>188</v>
      </c>
      <c r="H34" s="94">
        <v>44439</v>
      </c>
      <c r="I34" s="95" t="s">
        <v>52</v>
      </c>
      <c r="J34" s="96" t="s">
        <v>158</v>
      </c>
      <c r="K34" s="91">
        <v>113</v>
      </c>
      <c r="L34" s="92" t="s">
        <v>189</v>
      </c>
      <c r="M34" s="91" t="s">
        <v>55</v>
      </c>
      <c r="N34" s="97" t="s">
        <v>121</v>
      </c>
      <c r="O34" s="92" t="s">
        <v>122</v>
      </c>
      <c r="P34" s="96" t="s">
        <v>58</v>
      </c>
      <c r="Q34" s="91" t="s">
        <v>163</v>
      </c>
      <c r="R34" s="92">
        <v>202219</v>
      </c>
      <c r="S34" s="92">
        <v>202219</v>
      </c>
      <c r="T34" s="92">
        <v>202219</v>
      </c>
      <c r="U34" s="91" t="s">
        <v>60</v>
      </c>
      <c r="V34" s="97"/>
      <c r="W34" s="98">
        <v>864332</v>
      </c>
      <c r="X34" s="92" t="s">
        <v>62</v>
      </c>
      <c r="Y34" s="99">
        <f t="shared" si="5"/>
        <v>9904.5</v>
      </c>
      <c r="Z34" s="99">
        <f t="shared" si="3"/>
        <v>1404.5</v>
      </c>
      <c r="AA34" s="100">
        <f t="shared" si="4"/>
        <v>8500</v>
      </c>
      <c r="AB34" s="100">
        <v>0</v>
      </c>
      <c r="AC34" s="100">
        <v>0</v>
      </c>
      <c r="AD34" s="100">
        <v>9904.5</v>
      </c>
      <c r="AE34" s="100">
        <v>0</v>
      </c>
      <c r="AF34" s="100">
        <v>0</v>
      </c>
      <c r="AG34" s="100">
        <v>0</v>
      </c>
      <c r="AH34" s="100">
        <v>0</v>
      </c>
      <c r="AI34" s="100">
        <v>0</v>
      </c>
      <c r="AJ34" s="100">
        <v>0</v>
      </c>
      <c r="AK34" s="100">
        <v>0</v>
      </c>
      <c r="AL34" s="100">
        <v>0</v>
      </c>
      <c r="AM34" s="100">
        <v>0</v>
      </c>
      <c r="AN34" s="100">
        <v>0</v>
      </c>
      <c r="AO34" s="100">
        <v>0</v>
      </c>
      <c r="AP34" s="100">
        <v>0</v>
      </c>
      <c r="AQ34" s="100">
        <v>0</v>
      </c>
      <c r="AR34" s="100">
        <v>1404.5</v>
      </c>
      <c r="AS34" s="100">
        <v>0</v>
      </c>
      <c r="AT34" s="100">
        <v>0</v>
      </c>
      <c r="AU34" s="55"/>
      <c r="AW34" s="58"/>
      <c r="AY34" s="58"/>
    </row>
    <row r="35" spans="1:51" s="26" customFormat="1" x14ac:dyDescent="0.2">
      <c r="A35" s="26">
        <v>37</v>
      </c>
      <c r="B35" s="91">
        <v>24</v>
      </c>
      <c r="C35" s="92" t="s">
        <v>190</v>
      </c>
      <c r="D35" s="92" t="s">
        <v>191</v>
      </c>
      <c r="E35" s="92" t="s">
        <v>74</v>
      </c>
      <c r="F35" s="92" t="s">
        <v>192</v>
      </c>
      <c r="G35" s="93" t="s">
        <v>193</v>
      </c>
      <c r="H35" s="94">
        <v>44439</v>
      </c>
      <c r="I35" s="95" t="s">
        <v>52</v>
      </c>
      <c r="J35" s="96" t="s">
        <v>158</v>
      </c>
      <c r="K35" s="91">
        <v>114</v>
      </c>
      <c r="L35" s="92" t="s">
        <v>194</v>
      </c>
      <c r="M35" s="91" t="s">
        <v>115</v>
      </c>
      <c r="N35" s="97" t="s">
        <v>121</v>
      </c>
      <c r="O35" s="92" t="s">
        <v>122</v>
      </c>
      <c r="P35" s="96" t="s">
        <v>58</v>
      </c>
      <c r="Q35" s="91" t="s">
        <v>163</v>
      </c>
      <c r="R35" s="92">
        <v>202219</v>
      </c>
      <c r="S35" s="92">
        <v>202219</v>
      </c>
      <c r="T35" s="92">
        <v>202219</v>
      </c>
      <c r="U35" s="91" t="s">
        <v>60</v>
      </c>
      <c r="V35" s="97"/>
      <c r="W35" s="98">
        <v>906019</v>
      </c>
      <c r="X35" s="92" t="s">
        <v>195</v>
      </c>
      <c r="Y35" s="99">
        <f t="shared" si="5"/>
        <v>6979.78</v>
      </c>
      <c r="Z35" s="99">
        <f t="shared" si="3"/>
        <v>779.78</v>
      </c>
      <c r="AA35" s="100">
        <f t="shared" si="4"/>
        <v>6200</v>
      </c>
      <c r="AB35" s="100">
        <v>0</v>
      </c>
      <c r="AC35" s="100">
        <v>0</v>
      </c>
      <c r="AD35" s="100">
        <v>6979.78</v>
      </c>
      <c r="AE35" s="100">
        <v>0</v>
      </c>
      <c r="AF35" s="100">
        <v>0</v>
      </c>
      <c r="AG35" s="100">
        <v>0</v>
      </c>
      <c r="AH35" s="100">
        <v>0</v>
      </c>
      <c r="AI35" s="100">
        <v>0</v>
      </c>
      <c r="AJ35" s="100">
        <v>0</v>
      </c>
      <c r="AK35" s="100">
        <v>0</v>
      </c>
      <c r="AL35" s="100">
        <v>0</v>
      </c>
      <c r="AM35" s="100">
        <v>0</v>
      </c>
      <c r="AN35" s="100">
        <v>0</v>
      </c>
      <c r="AO35" s="100">
        <v>0</v>
      </c>
      <c r="AP35" s="100">
        <v>0</v>
      </c>
      <c r="AQ35" s="100">
        <v>0</v>
      </c>
      <c r="AR35" s="100">
        <v>779.78</v>
      </c>
      <c r="AS35" s="100">
        <v>0</v>
      </c>
      <c r="AT35" s="100">
        <v>0</v>
      </c>
      <c r="AU35" s="55"/>
      <c r="AW35" s="58"/>
      <c r="AY35" s="58"/>
    </row>
    <row r="36" spans="1:51" s="26" customFormat="1" x14ac:dyDescent="0.2">
      <c r="A36" s="26">
        <v>68</v>
      </c>
      <c r="B36" s="91">
        <v>25</v>
      </c>
      <c r="C36" s="92" t="s">
        <v>196</v>
      </c>
      <c r="D36" s="92" t="s">
        <v>197</v>
      </c>
      <c r="E36" s="92" t="s">
        <v>198</v>
      </c>
      <c r="F36" s="92" t="s">
        <v>199</v>
      </c>
      <c r="G36" s="93" t="s">
        <v>200</v>
      </c>
      <c r="H36" s="94">
        <v>44439</v>
      </c>
      <c r="I36" s="95" t="s">
        <v>52</v>
      </c>
      <c r="J36" s="96" t="s">
        <v>158</v>
      </c>
      <c r="K36" s="91">
        <v>114</v>
      </c>
      <c r="L36" s="92" t="s">
        <v>201</v>
      </c>
      <c r="M36" s="91" t="s">
        <v>160</v>
      </c>
      <c r="N36" s="97" t="s">
        <v>202</v>
      </c>
      <c r="O36" s="92" t="s">
        <v>203</v>
      </c>
      <c r="P36" s="96" t="s">
        <v>58</v>
      </c>
      <c r="Q36" s="91" t="s">
        <v>163</v>
      </c>
      <c r="R36" s="92">
        <v>202219</v>
      </c>
      <c r="S36" s="92">
        <v>202219</v>
      </c>
      <c r="T36" s="92">
        <v>202219</v>
      </c>
      <c r="U36" s="91" t="s">
        <v>60</v>
      </c>
      <c r="V36" s="97"/>
      <c r="W36" s="98">
        <v>815900</v>
      </c>
      <c r="X36" s="92" t="s">
        <v>62</v>
      </c>
      <c r="Y36" s="99">
        <f t="shared" si="5"/>
        <v>4907.04</v>
      </c>
      <c r="Z36" s="99">
        <f t="shared" si="3"/>
        <v>407.04</v>
      </c>
      <c r="AA36" s="100">
        <f t="shared" si="4"/>
        <v>4500</v>
      </c>
      <c r="AB36" s="100">
        <v>0</v>
      </c>
      <c r="AC36" s="100">
        <v>0</v>
      </c>
      <c r="AD36" s="100">
        <v>4907.04</v>
      </c>
      <c r="AE36" s="100">
        <v>0</v>
      </c>
      <c r="AF36" s="100">
        <v>0</v>
      </c>
      <c r="AG36" s="100">
        <v>0</v>
      </c>
      <c r="AH36" s="100">
        <v>0</v>
      </c>
      <c r="AI36" s="100">
        <v>0</v>
      </c>
      <c r="AJ36" s="100">
        <v>0</v>
      </c>
      <c r="AK36" s="100">
        <v>0</v>
      </c>
      <c r="AL36" s="100">
        <v>0</v>
      </c>
      <c r="AM36" s="100">
        <v>0</v>
      </c>
      <c r="AN36" s="100">
        <v>0</v>
      </c>
      <c r="AO36" s="100">
        <v>0</v>
      </c>
      <c r="AP36" s="100">
        <v>0</v>
      </c>
      <c r="AQ36" s="100">
        <v>0</v>
      </c>
      <c r="AR36" s="100">
        <v>407.04</v>
      </c>
      <c r="AS36" s="100">
        <v>0</v>
      </c>
      <c r="AT36" s="100">
        <v>0</v>
      </c>
      <c r="AU36" s="55"/>
      <c r="AW36" s="58"/>
      <c r="AY36" s="58"/>
    </row>
    <row r="37" spans="1:51" s="26" customFormat="1" x14ac:dyDescent="0.2">
      <c r="A37" s="26">
        <v>69</v>
      </c>
      <c r="B37" s="91">
        <v>26</v>
      </c>
      <c r="C37" s="92" t="s">
        <v>204</v>
      </c>
      <c r="D37" s="92" t="s">
        <v>205</v>
      </c>
      <c r="E37" s="92" t="s">
        <v>187</v>
      </c>
      <c r="F37" s="92" t="s">
        <v>74</v>
      </c>
      <c r="G37" s="93" t="s">
        <v>206</v>
      </c>
      <c r="H37" s="94">
        <v>44439</v>
      </c>
      <c r="I37" s="95" t="s">
        <v>52</v>
      </c>
      <c r="J37" s="96" t="s">
        <v>158</v>
      </c>
      <c r="K37" s="91">
        <v>114</v>
      </c>
      <c r="L37" s="92" t="s">
        <v>207</v>
      </c>
      <c r="M37" s="91" t="s">
        <v>115</v>
      </c>
      <c r="N37" s="97" t="s">
        <v>202</v>
      </c>
      <c r="O37" s="92" t="s">
        <v>203</v>
      </c>
      <c r="P37" s="96" t="s">
        <v>58</v>
      </c>
      <c r="Q37" s="91" t="s">
        <v>163</v>
      </c>
      <c r="R37" s="92">
        <v>202219</v>
      </c>
      <c r="S37" s="92">
        <v>202219</v>
      </c>
      <c r="T37" s="92">
        <v>202219</v>
      </c>
      <c r="U37" s="91" t="s">
        <v>60</v>
      </c>
      <c r="V37" s="97"/>
      <c r="W37" s="98">
        <v>864358</v>
      </c>
      <c r="X37" s="92" t="s">
        <v>62</v>
      </c>
      <c r="Y37" s="99">
        <f t="shared" si="5"/>
        <v>3530.57</v>
      </c>
      <c r="Z37" s="99">
        <f t="shared" si="3"/>
        <v>141.57</v>
      </c>
      <c r="AA37" s="100">
        <f t="shared" si="4"/>
        <v>3389</v>
      </c>
      <c r="AB37" s="100">
        <v>0</v>
      </c>
      <c r="AC37" s="100">
        <v>0</v>
      </c>
      <c r="AD37" s="100">
        <v>3530.57</v>
      </c>
      <c r="AE37" s="100">
        <v>0</v>
      </c>
      <c r="AF37" s="100">
        <v>0</v>
      </c>
      <c r="AG37" s="100">
        <v>0</v>
      </c>
      <c r="AH37" s="100">
        <v>0</v>
      </c>
      <c r="AI37" s="100">
        <v>0</v>
      </c>
      <c r="AJ37" s="100">
        <v>0</v>
      </c>
      <c r="AK37" s="100">
        <v>0</v>
      </c>
      <c r="AL37" s="100">
        <v>0</v>
      </c>
      <c r="AM37" s="100">
        <v>0</v>
      </c>
      <c r="AN37" s="100">
        <v>0</v>
      </c>
      <c r="AO37" s="100">
        <v>0</v>
      </c>
      <c r="AP37" s="100">
        <v>0</v>
      </c>
      <c r="AQ37" s="100">
        <v>0</v>
      </c>
      <c r="AR37" s="100">
        <v>141.57</v>
      </c>
      <c r="AS37" s="100">
        <v>0</v>
      </c>
      <c r="AT37" s="100">
        <v>0</v>
      </c>
      <c r="AU37" s="55"/>
      <c r="AW37" s="58"/>
      <c r="AY37" s="58"/>
    </row>
    <row r="38" spans="1:51" s="26" customFormat="1" x14ac:dyDescent="0.2">
      <c r="A38" s="26">
        <v>70</v>
      </c>
      <c r="B38" s="91">
        <v>27</v>
      </c>
      <c r="C38" s="92" t="s">
        <v>208</v>
      </c>
      <c r="D38" s="92" t="s">
        <v>209</v>
      </c>
      <c r="E38" s="92" t="s">
        <v>74</v>
      </c>
      <c r="F38" s="92" t="s">
        <v>210</v>
      </c>
      <c r="G38" s="93" t="s">
        <v>211</v>
      </c>
      <c r="H38" s="94">
        <v>44439</v>
      </c>
      <c r="I38" s="95" t="s">
        <v>52</v>
      </c>
      <c r="J38" s="96" t="s">
        <v>158</v>
      </c>
      <c r="K38" s="91">
        <v>114</v>
      </c>
      <c r="L38" s="92" t="s">
        <v>207</v>
      </c>
      <c r="M38" s="91" t="s">
        <v>115</v>
      </c>
      <c r="N38" s="97" t="s">
        <v>202</v>
      </c>
      <c r="O38" s="92" t="s">
        <v>203</v>
      </c>
      <c r="P38" s="96" t="s">
        <v>58</v>
      </c>
      <c r="Q38" s="91" t="s">
        <v>163</v>
      </c>
      <c r="R38" s="92">
        <v>202219</v>
      </c>
      <c r="S38" s="92">
        <v>202219</v>
      </c>
      <c r="T38" s="92">
        <v>202219</v>
      </c>
      <c r="U38" s="91" t="s">
        <v>60</v>
      </c>
      <c r="V38" s="97"/>
      <c r="W38" s="98">
        <v>666976</v>
      </c>
      <c r="X38" s="92" t="s">
        <v>62</v>
      </c>
      <c r="Y38" s="99">
        <f t="shared" si="5"/>
        <v>3530.57</v>
      </c>
      <c r="Z38" s="99">
        <f t="shared" si="3"/>
        <v>141.57</v>
      </c>
      <c r="AA38" s="100">
        <f t="shared" si="4"/>
        <v>3389</v>
      </c>
      <c r="AB38" s="100">
        <v>0</v>
      </c>
      <c r="AC38" s="100">
        <v>0</v>
      </c>
      <c r="AD38" s="100">
        <v>3530.57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141.57</v>
      </c>
      <c r="AS38" s="100">
        <v>0</v>
      </c>
      <c r="AT38" s="100">
        <v>0</v>
      </c>
      <c r="AU38" s="55"/>
      <c r="AW38" s="58"/>
      <c r="AY38" s="58"/>
    </row>
    <row r="39" spans="1:51" s="26" customFormat="1" x14ac:dyDescent="0.2">
      <c r="A39" s="26">
        <v>38</v>
      </c>
      <c r="B39" s="91">
        <v>28</v>
      </c>
      <c r="C39" s="92" t="s">
        <v>212</v>
      </c>
      <c r="D39" s="92" t="s">
        <v>213</v>
      </c>
      <c r="E39" s="92" t="s">
        <v>65</v>
      </c>
      <c r="F39" s="92" t="s">
        <v>74</v>
      </c>
      <c r="G39" s="93" t="s">
        <v>214</v>
      </c>
      <c r="H39" s="94">
        <v>44439</v>
      </c>
      <c r="I39" s="95" t="s">
        <v>52</v>
      </c>
      <c r="J39" s="96" t="s">
        <v>158</v>
      </c>
      <c r="K39" s="91">
        <v>114</v>
      </c>
      <c r="L39" s="92" t="s">
        <v>215</v>
      </c>
      <c r="M39" s="91" t="s">
        <v>160</v>
      </c>
      <c r="N39" s="97" t="s">
        <v>128</v>
      </c>
      <c r="O39" s="92" t="s">
        <v>129</v>
      </c>
      <c r="P39" s="96" t="s">
        <v>58</v>
      </c>
      <c r="Q39" s="91" t="s">
        <v>163</v>
      </c>
      <c r="R39" s="92">
        <v>202219</v>
      </c>
      <c r="S39" s="92">
        <v>202219</v>
      </c>
      <c r="T39" s="92">
        <v>202219</v>
      </c>
      <c r="U39" s="91" t="s">
        <v>60</v>
      </c>
      <c r="V39" s="97"/>
      <c r="W39" s="98">
        <v>864375</v>
      </c>
      <c r="X39" s="92" t="s">
        <v>62</v>
      </c>
      <c r="Y39" s="99">
        <f t="shared" si="5"/>
        <v>7997.07</v>
      </c>
      <c r="Z39" s="99">
        <f t="shared" si="3"/>
        <v>997.07</v>
      </c>
      <c r="AA39" s="100">
        <f t="shared" si="4"/>
        <v>7000</v>
      </c>
      <c r="AB39" s="100">
        <v>0</v>
      </c>
      <c r="AC39" s="100">
        <v>0</v>
      </c>
      <c r="AD39" s="100">
        <v>7997.07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997.07</v>
      </c>
      <c r="AS39" s="100">
        <v>0</v>
      </c>
      <c r="AT39" s="100">
        <v>0</v>
      </c>
      <c r="AU39" s="55"/>
    </row>
    <row r="40" spans="1:51" s="26" customFormat="1" x14ac:dyDescent="0.2">
      <c r="A40" s="26">
        <v>39</v>
      </c>
      <c r="B40" s="91">
        <v>29</v>
      </c>
      <c r="C40" s="92" t="s">
        <v>216</v>
      </c>
      <c r="D40" s="92" t="s">
        <v>217</v>
      </c>
      <c r="E40" s="92" t="s">
        <v>74</v>
      </c>
      <c r="F40" s="92" t="s">
        <v>74</v>
      </c>
      <c r="G40" s="93" t="s">
        <v>218</v>
      </c>
      <c r="H40" s="94">
        <v>44439</v>
      </c>
      <c r="I40" s="95" t="s">
        <v>52</v>
      </c>
      <c r="J40" s="96" t="s">
        <v>158</v>
      </c>
      <c r="K40" s="91">
        <v>114</v>
      </c>
      <c r="L40" s="92" t="s">
        <v>127</v>
      </c>
      <c r="M40" s="91" t="s">
        <v>115</v>
      </c>
      <c r="N40" s="97" t="s">
        <v>128</v>
      </c>
      <c r="O40" s="92" t="s">
        <v>129</v>
      </c>
      <c r="P40" s="96" t="s">
        <v>58</v>
      </c>
      <c r="Q40" s="91" t="s">
        <v>163</v>
      </c>
      <c r="R40" s="92">
        <v>202219</v>
      </c>
      <c r="S40" s="92">
        <v>202219</v>
      </c>
      <c r="T40" s="92">
        <v>202219</v>
      </c>
      <c r="U40" s="91" t="s">
        <v>60</v>
      </c>
      <c r="V40" s="97"/>
      <c r="W40" s="98">
        <v>864383</v>
      </c>
      <c r="X40" s="92" t="s">
        <v>62</v>
      </c>
      <c r="Y40" s="99">
        <f t="shared" si="5"/>
        <v>3407.44</v>
      </c>
      <c r="Z40" s="99">
        <f t="shared" si="3"/>
        <v>110.44</v>
      </c>
      <c r="AA40" s="100">
        <f t="shared" si="4"/>
        <v>3297</v>
      </c>
      <c r="AB40" s="100">
        <v>0</v>
      </c>
      <c r="AC40" s="100">
        <v>0</v>
      </c>
      <c r="AD40" s="100">
        <v>3407.44</v>
      </c>
      <c r="AE40" s="100">
        <v>0</v>
      </c>
      <c r="AF40" s="100">
        <v>0</v>
      </c>
      <c r="AG40" s="100">
        <v>0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110.44</v>
      </c>
      <c r="AS40" s="100">
        <v>0</v>
      </c>
      <c r="AT40" s="100">
        <v>0</v>
      </c>
      <c r="AU40" s="55"/>
      <c r="AW40" s="58"/>
      <c r="AY40" s="58"/>
    </row>
    <row r="41" spans="1:51" s="26" customFormat="1" x14ac:dyDescent="0.2">
      <c r="A41" s="26">
        <v>40</v>
      </c>
      <c r="B41" s="91">
        <v>30</v>
      </c>
      <c r="C41" s="92" t="s">
        <v>219</v>
      </c>
      <c r="D41" s="92" t="s">
        <v>220</v>
      </c>
      <c r="E41" s="92" t="s">
        <v>74</v>
      </c>
      <c r="F41" s="92" t="s">
        <v>221</v>
      </c>
      <c r="G41" s="93" t="s">
        <v>222</v>
      </c>
      <c r="H41" s="94">
        <v>44439</v>
      </c>
      <c r="I41" s="95" t="s">
        <v>52</v>
      </c>
      <c r="J41" s="96" t="s">
        <v>158</v>
      </c>
      <c r="K41" s="91">
        <v>114</v>
      </c>
      <c r="L41" s="92" t="s">
        <v>127</v>
      </c>
      <c r="M41" s="91" t="s">
        <v>115</v>
      </c>
      <c r="N41" s="97" t="s">
        <v>128</v>
      </c>
      <c r="O41" s="92" t="s">
        <v>129</v>
      </c>
      <c r="P41" s="96" t="s">
        <v>58</v>
      </c>
      <c r="Q41" s="91" t="s">
        <v>163</v>
      </c>
      <c r="R41" s="92">
        <v>202219</v>
      </c>
      <c r="S41" s="92">
        <v>202219</v>
      </c>
      <c r="T41" s="92">
        <v>202219</v>
      </c>
      <c r="U41" s="91" t="s">
        <v>60</v>
      </c>
      <c r="V41" s="97"/>
      <c r="W41" s="98">
        <v>864391</v>
      </c>
      <c r="X41" s="92" t="s">
        <v>62</v>
      </c>
      <c r="Y41" s="99">
        <f t="shared" si="5"/>
        <v>3775.6</v>
      </c>
      <c r="Z41" s="99">
        <f t="shared" si="3"/>
        <v>275.60000000000002</v>
      </c>
      <c r="AA41" s="100">
        <f t="shared" si="4"/>
        <v>3500</v>
      </c>
      <c r="AB41" s="100">
        <v>0</v>
      </c>
      <c r="AC41" s="100">
        <v>0</v>
      </c>
      <c r="AD41" s="100">
        <v>3775.6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275.60000000000002</v>
      </c>
      <c r="AS41" s="100">
        <v>0</v>
      </c>
      <c r="AT41" s="100">
        <v>0</v>
      </c>
      <c r="AU41" s="55"/>
      <c r="AW41" s="58"/>
      <c r="AY41" s="58"/>
    </row>
    <row r="42" spans="1:51" s="26" customFormat="1" x14ac:dyDescent="0.2">
      <c r="A42" s="26">
        <v>41</v>
      </c>
      <c r="B42" s="91">
        <v>31</v>
      </c>
      <c r="C42" s="92" t="s">
        <v>223</v>
      </c>
      <c r="D42" s="92" t="s">
        <v>224</v>
      </c>
      <c r="E42" s="92" t="s">
        <v>65</v>
      </c>
      <c r="F42" s="92" t="s">
        <v>125</v>
      </c>
      <c r="G42" s="93" t="s">
        <v>225</v>
      </c>
      <c r="H42" s="94">
        <v>44439</v>
      </c>
      <c r="I42" s="95" t="s">
        <v>52</v>
      </c>
      <c r="J42" s="96" t="s">
        <v>158</v>
      </c>
      <c r="K42" s="91">
        <v>114</v>
      </c>
      <c r="L42" s="92" t="s">
        <v>127</v>
      </c>
      <c r="M42" s="91" t="s">
        <v>115</v>
      </c>
      <c r="N42" s="97" t="s">
        <v>128</v>
      </c>
      <c r="O42" s="92" t="s">
        <v>129</v>
      </c>
      <c r="P42" s="96" t="s">
        <v>58</v>
      </c>
      <c r="Q42" s="91" t="s">
        <v>163</v>
      </c>
      <c r="R42" s="92">
        <v>202219</v>
      </c>
      <c r="S42" s="92">
        <v>202219</v>
      </c>
      <c r="T42" s="92">
        <v>202219</v>
      </c>
      <c r="U42" s="91" t="s">
        <v>60</v>
      </c>
      <c r="V42" s="97"/>
      <c r="W42" s="98">
        <v>429482</v>
      </c>
      <c r="X42" s="92" t="s">
        <v>62</v>
      </c>
      <c r="Y42" s="99">
        <f t="shared" si="5"/>
        <v>3407.44</v>
      </c>
      <c r="Z42" s="99">
        <f t="shared" si="3"/>
        <v>110.44</v>
      </c>
      <c r="AA42" s="100">
        <f t="shared" si="4"/>
        <v>3297</v>
      </c>
      <c r="AB42" s="100">
        <v>0</v>
      </c>
      <c r="AC42" s="100">
        <v>0</v>
      </c>
      <c r="AD42" s="100">
        <v>3407.44</v>
      </c>
      <c r="AE42" s="100">
        <v>0</v>
      </c>
      <c r="AF42" s="100">
        <v>0</v>
      </c>
      <c r="AG42" s="100">
        <v>0</v>
      </c>
      <c r="AH42" s="100">
        <v>0</v>
      </c>
      <c r="AI42" s="100">
        <v>0</v>
      </c>
      <c r="AJ42" s="100">
        <v>0</v>
      </c>
      <c r="AK42" s="100">
        <v>0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v>0</v>
      </c>
      <c r="AR42" s="100">
        <v>110.44</v>
      </c>
      <c r="AS42" s="100">
        <v>0</v>
      </c>
      <c r="AT42" s="100">
        <v>0</v>
      </c>
      <c r="AU42" s="55"/>
      <c r="AW42" s="58"/>
      <c r="AY42" s="58"/>
    </row>
    <row r="43" spans="1:51" s="26" customFormat="1" x14ac:dyDescent="0.2">
      <c r="A43" s="26">
        <v>42</v>
      </c>
      <c r="B43" s="91">
        <v>32</v>
      </c>
      <c r="C43" s="92" t="s">
        <v>226</v>
      </c>
      <c r="D43" s="92" t="s">
        <v>227</v>
      </c>
      <c r="E43" s="92" t="s">
        <v>65</v>
      </c>
      <c r="F43" s="92" t="s">
        <v>228</v>
      </c>
      <c r="G43" s="93" t="s">
        <v>229</v>
      </c>
      <c r="H43" s="94">
        <v>44439</v>
      </c>
      <c r="I43" s="95" t="s">
        <v>52</v>
      </c>
      <c r="J43" s="96" t="s">
        <v>158</v>
      </c>
      <c r="K43" s="91">
        <v>114</v>
      </c>
      <c r="L43" s="92" t="s">
        <v>127</v>
      </c>
      <c r="M43" s="91" t="s">
        <v>115</v>
      </c>
      <c r="N43" s="97" t="s">
        <v>128</v>
      </c>
      <c r="O43" s="92" t="s">
        <v>129</v>
      </c>
      <c r="P43" s="96" t="s">
        <v>58</v>
      </c>
      <c r="Q43" s="91" t="s">
        <v>163</v>
      </c>
      <c r="R43" s="92">
        <v>202219</v>
      </c>
      <c r="S43" s="92">
        <v>202219</v>
      </c>
      <c r="T43" s="92">
        <v>202219</v>
      </c>
      <c r="U43" s="91" t="s">
        <v>60</v>
      </c>
      <c r="V43" s="97"/>
      <c r="W43" s="98">
        <v>864405</v>
      </c>
      <c r="X43" s="92" t="s">
        <v>62</v>
      </c>
      <c r="Y43" s="99">
        <f t="shared" si="5"/>
        <v>3180.28</v>
      </c>
      <c r="Z43" s="99">
        <f t="shared" si="3"/>
        <v>85.73</v>
      </c>
      <c r="AA43" s="100">
        <f t="shared" si="4"/>
        <v>3094.55</v>
      </c>
      <c r="AB43" s="100">
        <v>0</v>
      </c>
      <c r="AC43" s="100">
        <v>0</v>
      </c>
      <c r="AD43" s="100">
        <v>3180.28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85.73</v>
      </c>
      <c r="AS43" s="100"/>
      <c r="AT43" s="100">
        <v>0</v>
      </c>
      <c r="AU43" s="55"/>
      <c r="AW43" s="58"/>
      <c r="AY43" s="58"/>
    </row>
    <row r="44" spans="1:51" s="26" customFormat="1" x14ac:dyDescent="0.2">
      <c r="A44" s="26">
        <v>18</v>
      </c>
      <c r="B44" s="91">
        <v>33</v>
      </c>
      <c r="C44" s="92" t="s">
        <v>230</v>
      </c>
      <c r="D44" s="92" t="s">
        <v>231</v>
      </c>
      <c r="E44" s="92" t="s">
        <v>232</v>
      </c>
      <c r="F44" s="92" t="s">
        <v>233</v>
      </c>
      <c r="G44" s="93" t="s">
        <v>234</v>
      </c>
      <c r="H44" s="94">
        <v>44439</v>
      </c>
      <c r="I44" s="95" t="s">
        <v>52</v>
      </c>
      <c r="J44" s="96" t="s">
        <v>158</v>
      </c>
      <c r="K44" s="91">
        <v>114</v>
      </c>
      <c r="L44" s="92" t="s">
        <v>235</v>
      </c>
      <c r="M44" s="91" t="s">
        <v>115</v>
      </c>
      <c r="N44" s="97" t="s">
        <v>56</v>
      </c>
      <c r="O44" s="92" t="s">
        <v>57</v>
      </c>
      <c r="P44" s="96" t="s">
        <v>58</v>
      </c>
      <c r="Q44" s="91" t="s">
        <v>163</v>
      </c>
      <c r="R44" s="92">
        <v>202219</v>
      </c>
      <c r="S44" s="92">
        <v>202219</v>
      </c>
      <c r="T44" s="92">
        <v>202219</v>
      </c>
      <c r="U44" s="91" t="s">
        <v>60</v>
      </c>
      <c r="V44" s="97"/>
      <c r="W44" s="98">
        <v>864413</v>
      </c>
      <c r="X44" s="92" t="s">
        <v>62</v>
      </c>
      <c r="Y44" s="99">
        <f t="shared" si="5"/>
        <v>2952.69</v>
      </c>
      <c r="Z44" s="99">
        <f t="shared" si="3"/>
        <v>40.69</v>
      </c>
      <c r="AA44" s="100">
        <f t="shared" si="4"/>
        <v>2912</v>
      </c>
      <c r="AB44" s="100">
        <v>0</v>
      </c>
      <c r="AC44" s="100">
        <v>0</v>
      </c>
      <c r="AD44" s="100">
        <v>2952.69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40.69</v>
      </c>
      <c r="AS44" s="100">
        <v>0</v>
      </c>
      <c r="AT44" s="100">
        <v>0</v>
      </c>
      <c r="AU44" s="55"/>
      <c r="AW44" s="58"/>
      <c r="AY44" s="58"/>
    </row>
    <row r="45" spans="1:51" s="26" customFormat="1" x14ac:dyDescent="0.2">
      <c r="A45" s="26">
        <v>19</v>
      </c>
      <c r="B45" s="91">
        <v>34</v>
      </c>
      <c r="C45" s="92" t="s">
        <v>236</v>
      </c>
      <c r="D45" s="92" t="s">
        <v>237</v>
      </c>
      <c r="E45" s="92" t="s">
        <v>233</v>
      </c>
      <c r="F45" s="92" t="s">
        <v>238</v>
      </c>
      <c r="G45" s="93" t="s">
        <v>239</v>
      </c>
      <c r="H45" s="94">
        <v>44439</v>
      </c>
      <c r="I45" s="95" t="s">
        <v>52</v>
      </c>
      <c r="J45" s="96" t="s">
        <v>158</v>
      </c>
      <c r="K45" s="91">
        <v>114</v>
      </c>
      <c r="L45" s="92" t="s">
        <v>235</v>
      </c>
      <c r="M45" s="91" t="s">
        <v>115</v>
      </c>
      <c r="N45" s="97" t="s">
        <v>56</v>
      </c>
      <c r="O45" s="92" t="s">
        <v>57</v>
      </c>
      <c r="P45" s="96" t="s">
        <v>58</v>
      </c>
      <c r="Q45" s="91" t="s">
        <v>163</v>
      </c>
      <c r="R45" s="92">
        <v>202219</v>
      </c>
      <c r="S45" s="92">
        <v>202219</v>
      </c>
      <c r="T45" s="92">
        <v>202219</v>
      </c>
      <c r="U45" s="91" t="s">
        <v>60</v>
      </c>
      <c r="V45" s="97"/>
      <c r="W45" s="98">
        <v>864421</v>
      </c>
      <c r="X45" s="92" t="s">
        <v>62</v>
      </c>
      <c r="Y45" s="99">
        <f t="shared" si="5"/>
        <v>2952.69</v>
      </c>
      <c r="Z45" s="99">
        <f t="shared" si="3"/>
        <v>40.69</v>
      </c>
      <c r="AA45" s="100">
        <f t="shared" si="4"/>
        <v>2912</v>
      </c>
      <c r="AB45" s="100">
        <v>0</v>
      </c>
      <c r="AC45" s="100">
        <v>0</v>
      </c>
      <c r="AD45" s="100">
        <v>2952.69</v>
      </c>
      <c r="AE45" s="100">
        <v>0</v>
      </c>
      <c r="AF45" s="100">
        <v>0</v>
      </c>
      <c r="AG45" s="100">
        <v>0</v>
      </c>
      <c r="AH45" s="100">
        <v>0</v>
      </c>
      <c r="AI45" s="100">
        <v>0</v>
      </c>
      <c r="AJ45" s="100">
        <v>0</v>
      </c>
      <c r="AK45" s="100">
        <v>0</v>
      </c>
      <c r="AL45" s="100">
        <v>0</v>
      </c>
      <c r="AM45" s="100">
        <v>0</v>
      </c>
      <c r="AN45" s="100">
        <v>0</v>
      </c>
      <c r="AO45" s="100">
        <v>0</v>
      </c>
      <c r="AP45" s="100">
        <v>0</v>
      </c>
      <c r="AQ45" s="100">
        <v>0</v>
      </c>
      <c r="AR45" s="100">
        <v>40.69</v>
      </c>
      <c r="AS45" s="100">
        <v>0</v>
      </c>
      <c r="AT45" s="100">
        <v>0</v>
      </c>
      <c r="AU45" s="55"/>
      <c r="AW45" s="58"/>
      <c r="AY45" s="58"/>
    </row>
    <row r="46" spans="1:51" s="26" customFormat="1" x14ac:dyDescent="0.2">
      <c r="A46" s="26">
        <v>20</v>
      </c>
      <c r="B46" s="91">
        <v>35</v>
      </c>
      <c r="C46" s="92" t="s">
        <v>240</v>
      </c>
      <c r="D46" s="92" t="s">
        <v>241</v>
      </c>
      <c r="E46" s="92" t="s">
        <v>65</v>
      </c>
      <c r="F46" s="92" t="s">
        <v>242</v>
      </c>
      <c r="G46" s="93" t="s">
        <v>243</v>
      </c>
      <c r="H46" s="94">
        <v>44439</v>
      </c>
      <c r="I46" s="95" t="s">
        <v>52</v>
      </c>
      <c r="J46" s="96" t="s">
        <v>158</v>
      </c>
      <c r="K46" s="91">
        <v>114</v>
      </c>
      <c r="L46" s="92" t="s">
        <v>235</v>
      </c>
      <c r="M46" s="91" t="s">
        <v>115</v>
      </c>
      <c r="N46" s="97" t="s">
        <v>56</v>
      </c>
      <c r="O46" s="92" t="s">
        <v>57</v>
      </c>
      <c r="P46" s="96" t="s">
        <v>58</v>
      </c>
      <c r="Q46" s="91" t="s">
        <v>163</v>
      </c>
      <c r="R46" s="92">
        <v>202219</v>
      </c>
      <c r="S46" s="92">
        <v>202219</v>
      </c>
      <c r="T46" s="92">
        <v>202219</v>
      </c>
      <c r="U46" s="91" t="s">
        <v>60</v>
      </c>
      <c r="V46" s="97"/>
      <c r="W46" s="98">
        <v>864439</v>
      </c>
      <c r="X46" s="92" t="s">
        <v>62</v>
      </c>
      <c r="Y46" s="99">
        <f t="shared" si="5"/>
        <v>2952.69</v>
      </c>
      <c r="Z46" s="99">
        <f t="shared" si="3"/>
        <v>40.69</v>
      </c>
      <c r="AA46" s="100">
        <f t="shared" si="4"/>
        <v>2912</v>
      </c>
      <c r="AB46" s="100">
        <v>0</v>
      </c>
      <c r="AC46" s="100">
        <v>0</v>
      </c>
      <c r="AD46" s="100">
        <v>2952.69</v>
      </c>
      <c r="AE46" s="100">
        <v>0</v>
      </c>
      <c r="AF46" s="100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0">
        <v>0</v>
      </c>
      <c r="AN46" s="100">
        <v>0</v>
      </c>
      <c r="AO46" s="100">
        <v>0</v>
      </c>
      <c r="AP46" s="100">
        <v>0</v>
      </c>
      <c r="AQ46" s="100">
        <v>0</v>
      </c>
      <c r="AR46" s="100">
        <v>40.69</v>
      </c>
      <c r="AS46" s="100">
        <v>0</v>
      </c>
      <c r="AT46" s="100">
        <v>0</v>
      </c>
      <c r="AU46" s="55"/>
      <c r="AW46" s="58"/>
      <c r="AY46" s="58"/>
    </row>
    <row r="47" spans="1:51" s="26" customFormat="1" x14ac:dyDescent="0.2">
      <c r="A47" s="26">
        <v>43</v>
      </c>
      <c r="B47" s="91">
        <v>36</v>
      </c>
      <c r="C47" s="92" t="s">
        <v>244</v>
      </c>
      <c r="D47" s="92" t="s">
        <v>245</v>
      </c>
      <c r="E47" s="92" t="s">
        <v>246</v>
      </c>
      <c r="F47" s="92" t="s">
        <v>247</v>
      </c>
      <c r="G47" s="93" t="s">
        <v>248</v>
      </c>
      <c r="H47" s="94">
        <v>44439</v>
      </c>
      <c r="I47" s="95" t="s">
        <v>52</v>
      </c>
      <c r="J47" s="96" t="s">
        <v>158</v>
      </c>
      <c r="K47" s="91">
        <v>114</v>
      </c>
      <c r="L47" s="92" t="s">
        <v>114</v>
      </c>
      <c r="M47" s="91" t="s">
        <v>115</v>
      </c>
      <c r="N47" s="97" t="s">
        <v>128</v>
      </c>
      <c r="O47" s="92" t="s">
        <v>129</v>
      </c>
      <c r="P47" s="96" t="s">
        <v>58</v>
      </c>
      <c r="Q47" s="91" t="s">
        <v>163</v>
      </c>
      <c r="R47" s="92">
        <v>202219</v>
      </c>
      <c r="S47" s="92">
        <v>202219</v>
      </c>
      <c r="T47" s="92">
        <v>202219</v>
      </c>
      <c r="U47" s="91" t="s">
        <v>60</v>
      </c>
      <c r="V47" s="97"/>
      <c r="W47" s="98">
        <v>864447</v>
      </c>
      <c r="X47" s="92" t="s">
        <v>62</v>
      </c>
      <c r="Y47" s="99">
        <f t="shared" si="5"/>
        <v>3542.91</v>
      </c>
      <c r="Z47" s="99">
        <f t="shared" si="3"/>
        <v>142.91</v>
      </c>
      <c r="AA47" s="100">
        <f t="shared" si="4"/>
        <v>3400</v>
      </c>
      <c r="AB47" s="100">
        <v>0</v>
      </c>
      <c r="AC47" s="100">
        <v>0</v>
      </c>
      <c r="AD47" s="100">
        <v>3542.91</v>
      </c>
      <c r="AE47" s="100">
        <v>0</v>
      </c>
      <c r="AF47" s="100">
        <v>0</v>
      </c>
      <c r="AG47" s="100">
        <v>0</v>
      </c>
      <c r="AH47" s="100">
        <v>0</v>
      </c>
      <c r="AI47" s="100">
        <v>0</v>
      </c>
      <c r="AJ47" s="100">
        <v>0</v>
      </c>
      <c r="AK47" s="100">
        <v>0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142.91</v>
      </c>
      <c r="AS47" s="100">
        <v>0</v>
      </c>
      <c r="AT47" s="100">
        <v>0</v>
      </c>
      <c r="AU47" s="55"/>
      <c r="AW47" s="58"/>
      <c r="AY47" s="58"/>
    </row>
    <row r="48" spans="1:51" s="26" customFormat="1" x14ac:dyDescent="0.2">
      <c r="A48" s="26">
        <v>44</v>
      </c>
      <c r="B48" s="91">
        <v>37</v>
      </c>
      <c r="C48" s="92" t="s">
        <v>249</v>
      </c>
      <c r="D48" s="92" t="s">
        <v>250</v>
      </c>
      <c r="E48" s="92" t="s">
        <v>251</v>
      </c>
      <c r="F48" s="92" t="s">
        <v>50</v>
      </c>
      <c r="G48" s="93" t="s">
        <v>252</v>
      </c>
      <c r="H48" s="94">
        <v>44439</v>
      </c>
      <c r="I48" s="95" t="s">
        <v>52</v>
      </c>
      <c r="J48" s="96" t="s">
        <v>158</v>
      </c>
      <c r="K48" s="91">
        <v>114</v>
      </c>
      <c r="L48" s="92" t="s">
        <v>127</v>
      </c>
      <c r="M48" s="91" t="s">
        <v>115</v>
      </c>
      <c r="N48" s="97" t="s">
        <v>128</v>
      </c>
      <c r="O48" s="92" t="s">
        <v>129</v>
      </c>
      <c r="P48" s="96" t="s">
        <v>58</v>
      </c>
      <c r="Q48" s="91" t="s">
        <v>163</v>
      </c>
      <c r="R48" s="92">
        <v>202219</v>
      </c>
      <c r="S48" s="92">
        <v>202219</v>
      </c>
      <c r="T48" s="92">
        <v>202219</v>
      </c>
      <c r="U48" s="91" t="s">
        <v>60</v>
      </c>
      <c r="V48" s="97"/>
      <c r="W48" s="98">
        <v>864456</v>
      </c>
      <c r="X48" s="92" t="s">
        <v>62</v>
      </c>
      <c r="Y48" s="99">
        <f t="shared" si="5"/>
        <v>3542.91</v>
      </c>
      <c r="Z48" s="99">
        <f t="shared" si="3"/>
        <v>142.91</v>
      </c>
      <c r="AA48" s="100">
        <f t="shared" si="4"/>
        <v>3400</v>
      </c>
      <c r="AB48" s="100">
        <v>0</v>
      </c>
      <c r="AC48" s="100">
        <v>0</v>
      </c>
      <c r="AD48" s="100">
        <v>3542.91</v>
      </c>
      <c r="AE48" s="100">
        <v>0</v>
      </c>
      <c r="AF48" s="100">
        <v>0</v>
      </c>
      <c r="AG48" s="100">
        <v>0</v>
      </c>
      <c r="AH48" s="100">
        <v>0</v>
      </c>
      <c r="AI48" s="100">
        <v>0</v>
      </c>
      <c r="AJ48" s="100">
        <v>0</v>
      </c>
      <c r="AK48" s="100">
        <v>0</v>
      </c>
      <c r="AL48" s="100">
        <v>0</v>
      </c>
      <c r="AM48" s="100">
        <v>0</v>
      </c>
      <c r="AN48" s="100">
        <v>0</v>
      </c>
      <c r="AO48" s="100">
        <v>0</v>
      </c>
      <c r="AP48" s="100">
        <v>0</v>
      </c>
      <c r="AQ48" s="100">
        <v>0</v>
      </c>
      <c r="AR48" s="100">
        <v>142.91</v>
      </c>
      <c r="AS48" s="100">
        <v>0</v>
      </c>
      <c r="AT48" s="100">
        <v>0</v>
      </c>
      <c r="AU48" s="55"/>
      <c r="AW48" s="58"/>
      <c r="AY48" s="58"/>
    </row>
    <row r="49" spans="1:51" s="26" customFormat="1" x14ac:dyDescent="0.2">
      <c r="A49" s="26">
        <v>45</v>
      </c>
      <c r="B49" s="91">
        <v>38</v>
      </c>
      <c r="C49" s="92" t="s">
        <v>253</v>
      </c>
      <c r="D49" s="92" t="s">
        <v>254</v>
      </c>
      <c r="E49" s="92" t="s">
        <v>171</v>
      </c>
      <c r="F49" s="92" t="s">
        <v>74</v>
      </c>
      <c r="G49" s="93" t="s">
        <v>255</v>
      </c>
      <c r="H49" s="94">
        <v>44439</v>
      </c>
      <c r="I49" s="95" t="s">
        <v>52</v>
      </c>
      <c r="J49" s="96" t="s">
        <v>158</v>
      </c>
      <c r="K49" s="91">
        <v>114</v>
      </c>
      <c r="L49" s="92" t="s">
        <v>256</v>
      </c>
      <c r="M49" s="91" t="s">
        <v>115</v>
      </c>
      <c r="N49" s="97" t="s">
        <v>128</v>
      </c>
      <c r="O49" s="92" t="s">
        <v>129</v>
      </c>
      <c r="P49" s="96" t="s">
        <v>58</v>
      </c>
      <c r="Q49" s="91" t="s">
        <v>163</v>
      </c>
      <c r="R49" s="92">
        <v>202219</v>
      </c>
      <c r="S49" s="92">
        <v>202219</v>
      </c>
      <c r="T49" s="92">
        <v>202219</v>
      </c>
      <c r="U49" s="91" t="s">
        <v>60</v>
      </c>
      <c r="V49" s="97" t="s">
        <v>257</v>
      </c>
      <c r="W49" s="98">
        <v>864464</v>
      </c>
      <c r="X49" s="92" t="s">
        <v>62</v>
      </c>
      <c r="Y49" s="99">
        <f t="shared" si="5"/>
        <v>5110.63</v>
      </c>
      <c r="Z49" s="99">
        <f t="shared" si="3"/>
        <v>1485.62</v>
      </c>
      <c r="AA49" s="100">
        <f t="shared" si="4"/>
        <v>3625.01</v>
      </c>
      <c r="AB49" s="100">
        <v>0</v>
      </c>
      <c r="AC49" s="100">
        <v>0</v>
      </c>
      <c r="AD49" s="100">
        <v>5110.63</v>
      </c>
      <c r="AE49" s="100">
        <v>0</v>
      </c>
      <c r="AF49" s="100">
        <v>0</v>
      </c>
      <c r="AG49" s="100">
        <v>0</v>
      </c>
      <c r="AH49" s="100">
        <v>0</v>
      </c>
      <c r="AI49" s="100">
        <v>0</v>
      </c>
      <c r="AJ49" s="100">
        <v>0</v>
      </c>
      <c r="AK49" s="100">
        <v>0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0">
        <v>439.62</v>
      </c>
      <c r="AS49" s="100">
        <v>0</v>
      </c>
      <c r="AT49" s="100">
        <v>1046</v>
      </c>
      <c r="AU49" s="55"/>
    </row>
    <row r="50" spans="1:51" s="26" customFormat="1" x14ac:dyDescent="0.2">
      <c r="A50" s="26">
        <v>55</v>
      </c>
      <c r="B50" s="91">
        <v>39</v>
      </c>
      <c r="C50" s="92" t="s">
        <v>258</v>
      </c>
      <c r="D50" s="92" t="s">
        <v>259</v>
      </c>
      <c r="E50" s="92" t="s">
        <v>74</v>
      </c>
      <c r="F50" s="92" t="s">
        <v>74</v>
      </c>
      <c r="G50" s="93" t="s">
        <v>260</v>
      </c>
      <c r="H50" s="94">
        <v>44439</v>
      </c>
      <c r="I50" s="95" t="s">
        <v>52</v>
      </c>
      <c r="J50" s="96" t="s">
        <v>158</v>
      </c>
      <c r="K50" s="91">
        <v>113</v>
      </c>
      <c r="L50" s="92" t="s">
        <v>261</v>
      </c>
      <c r="M50" s="91" t="s">
        <v>160</v>
      </c>
      <c r="N50" s="97" t="s">
        <v>262</v>
      </c>
      <c r="O50" s="92" t="s">
        <v>263</v>
      </c>
      <c r="P50" s="96" t="s">
        <v>58</v>
      </c>
      <c r="Q50" s="91" t="s">
        <v>163</v>
      </c>
      <c r="R50" s="92">
        <v>202219</v>
      </c>
      <c r="S50" s="92">
        <v>202219</v>
      </c>
      <c r="T50" s="92">
        <v>202219</v>
      </c>
      <c r="U50" s="91" t="s">
        <v>60</v>
      </c>
      <c r="V50" s="97"/>
      <c r="W50" s="98">
        <v>864472</v>
      </c>
      <c r="X50" s="92" t="s">
        <v>62</v>
      </c>
      <c r="Y50" s="99">
        <f t="shared" si="5"/>
        <v>7361.27</v>
      </c>
      <c r="Z50" s="99">
        <f t="shared" si="3"/>
        <v>861.27</v>
      </c>
      <c r="AA50" s="100">
        <f t="shared" si="4"/>
        <v>6500</v>
      </c>
      <c r="AB50" s="100">
        <v>0</v>
      </c>
      <c r="AC50" s="100">
        <v>0</v>
      </c>
      <c r="AD50" s="100">
        <v>7361.27</v>
      </c>
      <c r="AE50" s="100">
        <v>0</v>
      </c>
      <c r="AF50" s="100">
        <v>0</v>
      </c>
      <c r="AG50" s="100">
        <v>0</v>
      </c>
      <c r="AH50" s="100">
        <v>0</v>
      </c>
      <c r="AI50" s="100">
        <v>0</v>
      </c>
      <c r="AJ50" s="100">
        <v>0</v>
      </c>
      <c r="AK50" s="100">
        <v>0</v>
      </c>
      <c r="AL50" s="100">
        <v>0</v>
      </c>
      <c r="AM50" s="100">
        <v>0</v>
      </c>
      <c r="AN50" s="100">
        <v>0</v>
      </c>
      <c r="AO50" s="100">
        <v>0</v>
      </c>
      <c r="AP50" s="100">
        <v>0</v>
      </c>
      <c r="AQ50" s="100">
        <v>0</v>
      </c>
      <c r="AR50" s="100">
        <v>861.27</v>
      </c>
      <c r="AS50" s="100">
        <v>0</v>
      </c>
      <c r="AT50" s="100">
        <v>0</v>
      </c>
      <c r="AU50" s="55"/>
      <c r="AW50" s="58"/>
      <c r="AY50" s="58"/>
    </row>
    <row r="51" spans="1:51" s="4" customFormat="1" x14ac:dyDescent="0.2">
      <c r="A51" s="26">
        <v>56</v>
      </c>
      <c r="B51" s="91">
        <v>40</v>
      </c>
      <c r="C51" s="92" t="s">
        <v>264</v>
      </c>
      <c r="D51" s="92" t="s">
        <v>265</v>
      </c>
      <c r="E51" s="92" t="s">
        <v>266</v>
      </c>
      <c r="F51" s="92" t="s">
        <v>267</v>
      </c>
      <c r="G51" s="92" t="s">
        <v>268</v>
      </c>
      <c r="H51" s="94">
        <v>44439</v>
      </c>
      <c r="I51" s="95" t="s">
        <v>52</v>
      </c>
      <c r="J51" s="96" t="s">
        <v>158</v>
      </c>
      <c r="K51" s="91">
        <v>114</v>
      </c>
      <c r="L51" s="92" t="s">
        <v>269</v>
      </c>
      <c r="M51" s="91" t="s">
        <v>115</v>
      </c>
      <c r="N51" s="97" t="s">
        <v>262</v>
      </c>
      <c r="O51" s="92" t="s">
        <v>263</v>
      </c>
      <c r="P51" s="96" t="s">
        <v>58</v>
      </c>
      <c r="Q51" s="91" t="s">
        <v>163</v>
      </c>
      <c r="R51" s="92">
        <v>202219</v>
      </c>
      <c r="S51" s="92">
        <v>202219</v>
      </c>
      <c r="T51" s="92">
        <v>202219</v>
      </c>
      <c r="U51" s="91" t="s">
        <v>60</v>
      </c>
      <c r="V51" s="97"/>
      <c r="W51" s="98">
        <v>213414</v>
      </c>
      <c r="X51" s="92" t="s">
        <v>62</v>
      </c>
      <c r="Y51" s="99">
        <f t="shared" si="5"/>
        <v>4999.92</v>
      </c>
      <c r="Z51" s="99">
        <f t="shared" si="3"/>
        <v>421.91</v>
      </c>
      <c r="AA51" s="100">
        <f t="shared" si="4"/>
        <v>4578.01</v>
      </c>
      <c r="AB51" s="100">
        <v>0</v>
      </c>
      <c r="AC51" s="100">
        <v>0</v>
      </c>
      <c r="AD51" s="100">
        <v>4999.92</v>
      </c>
      <c r="AE51" s="100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0</v>
      </c>
      <c r="AQ51" s="100">
        <v>0</v>
      </c>
      <c r="AR51" s="100">
        <v>421.91</v>
      </c>
      <c r="AS51" s="100">
        <v>0</v>
      </c>
      <c r="AT51" s="100">
        <v>0</v>
      </c>
      <c r="AU51" s="55"/>
    </row>
    <row r="52" spans="1:51" s="26" customFormat="1" x14ac:dyDescent="0.2">
      <c r="A52" s="26">
        <v>25</v>
      </c>
      <c r="B52" s="91">
        <v>41</v>
      </c>
      <c r="C52" s="92" t="s">
        <v>270</v>
      </c>
      <c r="D52" s="92" t="s">
        <v>271</v>
      </c>
      <c r="E52" s="92" t="s">
        <v>50</v>
      </c>
      <c r="F52" s="92" t="s">
        <v>74</v>
      </c>
      <c r="G52" s="93" t="s">
        <v>272</v>
      </c>
      <c r="H52" s="94">
        <v>44439</v>
      </c>
      <c r="I52" s="95" t="s">
        <v>52</v>
      </c>
      <c r="J52" s="96" t="s">
        <v>158</v>
      </c>
      <c r="K52" s="91">
        <v>114</v>
      </c>
      <c r="L52" s="92" t="s">
        <v>114</v>
      </c>
      <c r="M52" s="91" t="s">
        <v>115</v>
      </c>
      <c r="N52" s="97" t="s">
        <v>69</v>
      </c>
      <c r="O52" s="92" t="s">
        <v>70</v>
      </c>
      <c r="P52" s="96" t="s">
        <v>58</v>
      </c>
      <c r="Q52" s="91" t="s">
        <v>163</v>
      </c>
      <c r="R52" s="92">
        <v>202219</v>
      </c>
      <c r="S52" s="92">
        <v>202219</v>
      </c>
      <c r="T52" s="92">
        <v>202219</v>
      </c>
      <c r="U52" s="91" t="s">
        <v>60</v>
      </c>
      <c r="V52" s="97"/>
      <c r="W52" s="98">
        <v>226885</v>
      </c>
      <c r="X52" s="92" t="s">
        <v>62</v>
      </c>
      <c r="Y52" s="99">
        <f t="shared" si="5"/>
        <v>5343.95</v>
      </c>
      <c r="Z52" s="99">
        <f t="shared" si="3"/>
        <v>476.95</v>
      </c>
      <c r="AA52" s="100">
        <f t="shared" si="4"/>
        <v>4867</v>
      </c>
      <c r="AB52" s="100">
        <v>0</v>
      </c>
      <c r="AC52" s="100">
        <v>0</v>
      </c>
      <c r="AD52" s="100">
        <v>5343.95</v>
      </c>
      <c r="AE52" s="100">
        <v>0</v>
      </c>
      <c r="AF52" s="100">
        <v>0</v>
      </c>
      <c r="AG52" s="100">
        <v>0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  <c r="AO52" s="100">
        <v>0</v>
      </c>
      <c r="AP52" s="100">
        <v>0</v>
      </c>
      <c r="AQ52" s="100">
        <v>0</v>
      </c>
      <c r="AR52" s="100">
        <v>476.95</v>
      </c>
      <c r="AS52" s="100">
        <v>0</v>
      </c>
      <c r="AT52" s="100">
        <v>0</v>
      </c>
      <c r="AU52" s="55"/>
    </row>
    <row r="53" spans="1:51" s="26" customFormat="1" x14ac:dyDescent="0.2">
      <c r="A53" s="26">
        <v>58</v>
      </c>
      <c r="B53" s="91">
        <v>42</v>
      </c>
      <c r="C53" s="92" t="s">
        <v>273</v>
      </c>
      <c r="D53" s="92" t="s">
        <v>274</v>
      </c>
      <c r="E53" s="92" t="s">
        <v>65</v>
      </c>
      <c r="F53" s="92" t="s">
        <v>74</v>
      </c>
      <c r="G53" s="93" t="s">
        <v>275</v>
      </c>
      <c r="H53" s="134">
        <v>44439</v>
      </c>
      <c r="I53" s="95" t="s">
        <v>52</v>
      </c>
      <c r="J53" s="96" t="s">
        <v>158</v>
      </c>
      <c r="K53" s="91">
        <v>114</v>
      </c>
      <c r="L53" s="92" t="s">
        <v>276</v>
      </c>
      <c r="M53" s="91" t="s">
        <v>160</v>
      </c>
      <c r="N53" s="97" t="s">
        <v>277</v>
      </c>
      <c r="O53" s="92" t="s">
        <v>278</v>
      </c>
      <c r="P53" s="96" t="s">
        <v>58</v>
      </c>
      <c r="Q53" s="91" t="s">
        <v>163</v>
      </c>
      <c r="R53" s="92">
        <v>202219</v>
      </c>
      <c r="S53" s="92">
        <v>202219</v>
      </c>
      <c r="T53" s="92">
        <v>202219</v>
      </c>
      <c r="U53" s="91" t="s">
        <v>60</v>
      </c>
      <c r="V53" s="97"/>
      <c r="W53" s="98">
        <v>458338</v>
      </c>
      <c r="X53" s="92" t="s">
        <v>62</v>
      </c>
      <c r="Y53" s="99">
        <f t="shared" si="5"/>
        <v>7463.93</v>
      </c>
      <c r="Z53" s="99">
        <f t="shared" si="3"/>
        <v>883.2</v>
      </c>
      <c r="AA53" s="100">
        <f t="shared" si="4"/>
        <v>6580.7300000000005</v>
      </c>
      <c r="AB53" s="100">
        <v>0</v>
      </c>
      <c r="AC53" s="100">
        <v>0</v>
      </c>
      <c r="AD53" s="100">
        <v>7463.93</v>
      </c>
      <c r="AE53" s="100">
        <v>0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v>0</v>
      </c>
      <c r="AR53" s="100">
        <v>883.2</v>
      </c>
      <c r="AS53" s="100">
        <v>0</v>
      </c>
      <c r="AT53" s="100">
        <v>0</v>
      </c>
      <c r="AU53" s="55"/>
    </row>
    <row r="54" spans="1:51" s="26" customFormat="1" x14ac:dyDescent="0.2">
      <c r="A54" s="26">
        <v>59</v>
      </c>
      <c r="B54" s="91">
        <v>43</v>
      </c>
      <c r="C54" s="92" t="s">
        <v>279</v>
      </c>
      <c r="D54" s="92" t="s">
        <v>280</v>
      </c>
      <c r="E54" s="92" t="s">
        <v>133</v>
      </c>
      <c r="F54" s="92" t="s">
        <v>281</v>
      </c>
      <c r="G54" s="93" t="s">
        <v>282</v>
      </c>
      <c r="H54" s="94">
        <v>44439</v>
      </c>
      <c r="I54" s="95" t="s">
        <v>52</v>
      </c>
      <c r="J54" s="96" t="s">
        <v>158</v>
      </c>
      <c r="K54" s="91">
        <v>114</v>
      </c>
      <c r="L54" s="92" t="s">
        <v>283</v>
      </c>
      <c r="M54" s="91" t="s">
        <v>115</v>
      </c>
      <c r="N54" s="97" t="s">
        <v>277</v>
      </c>
      <c r="O54" s="92" t="s">
        <v>278</v>
      </c>
      <c r="P54" s="96" t="s">
        <v>58</v>
      </c>
      <c r="Q54" s="91" t="s">
        <v>163</v>
      </c>
      <c r="R54" s="92">
        <v>202219</v>
      </c>
      <c r="S54" s="92">
        <v>202219</v>
      </c>
      <c r="T54" s="92">
        <v>202219</v>
      </c>
      <c r="U54" s="91" t="s">
        <v>60</v>
      </c>
      <c r="V54" s="97"/>
      <c r="W54" s="98">
        <v>864480</v>
      </c>
      <c r="X54" s="92" t="s">
        <v>62</v>
      </c>
      <c r="Y54" s="99">
        <f t="shared" si="5"/>
        <v>6725.46</v>
      </c>
      <c r="Z54" s="99">
        <f t="shared" si="3"/>
        <v>725.46</v>
      </c>
      <c r="AA54" s="100">
        <f t="shared" si="4"/>
        <v>6000</v>
      </c>
      <c r="AB54" s="100">
        <v>0</v>
      </c>
      <c r="AC54" s="100">
        <v>0</v>
      </c>
      <c r="AD54" s="100">
        <v>6725.46</v>
      </c>
      <c r="AE54" s="100">
        <v>0</v>
      </c>
      <c r="AF54" s="100">
        <v>0</v>
      </c>
      <c r="AG54" s="100">
        <v>0</v>
      </c>
      <c r="AH54" s="100">
        <v>0</v>
      </c>
      <c r="AI54" s="100">
        <v>0</v>
      </c>
      <c r="AJ54" s="100">
        <v>0</v>
      </c>
      <c r="AK54" s="100">
        <v>0</v>
      </c>
      <c r="AL54" s="100">
        <v>0</v>
      </c>
      <c r="AM54" s="100">
        <v>0</v>
      </c>
      <c r="AN54" s="100">
        <v>0</v>
      </c>
      <c r="AO54" s="100">
        <v>0</v>
      </c>
      <c r="AP54" s="100">
        <v>0</v>
      </c>
      <c r="AQ54" s="100">
        <v>0</v>
      </c>
      <c r="AR54" s="100">
        <v>725.46</v>
      </c>
      <c r="AS54" s="100">
        <v>0</v>
      </c>
      <c r="AT54" s="100">
        <v>0</v>
      </c>
      <c r="AU54" s="55"/>
    </row>
    <row r="55" spans="1:51" s="26" customFormat="1" x14ac:dyDescent="0.2">
      <c r="A55" s="26">
        <v>34</v>
      </c>
      <c r="B55" s="91">
        <v>44</v>
      </c>
      <c r="C55" s="92" t="s">
        <v>284</v>
      </c>
      <c r="D55" s="92" t="s">
        <v>285</v>
      </c>
      <c r="E55" s="92" t="s">
        <v>74</v>
      </c>
      <c r="F55" s="92" t="s">
        <v>286</v>
      </c>
      <c r="G55" s="93" t="s">
        <v>287</v>
      </c>
      <c r="H55" s="94">
        <v>44439</v>
      </c>
      <c r="I55" s="95" t="s">
        <v>52</v>
      </c>
      <c r="J55" s="96" t="s">
        <v>158</v>
      </c>
      <c r="K55" s="91">
        <v>113</v>
      </c>
      <c r="L55" s="92" t="s">
        <v>288</v>
      </c>
      <c r="M55" s="91" t="s">
        <v>160</v>
      </c>
      <c r="N55" s="97" t="s">
        <v>289</v>
      </c>
      <c r="O55" s="92" t="s">
        <v>290</v>
      </c>
      <c r="P55" s="96" t="s">
        <v>58</v>
      </c>
      <c r="Q55" s="91" t="s">
        <v>163</v>
      </c>
      <c r="R55" s="92">
        <v>202219</v>
      </c>
      <c r="S55" s="92">
        <v>202219</v>
      </c>
      <c r="T55" s="92">
        <v>202219</v>
      </c>
      <c r="U55" s="91" t="s">
        <v>60</v>
      </c>
      <c r="V55" s="97"/>
      <c r="W55" s="98">
        <v>920387</v>
      </c>
      <c r="X55" s="92" t="s">
        <v>62</v>
      </c>
      <c r="Y55" s="99">
        <f t="shared" si="5"/>
        <v>11925.1</v>
      </c>
      <c r="Z55" s="99">
        <f t="shared" si="3"/>
        <v>1836.1</v>
      </c>
      <c r="AA55" s="100">
        <f t="shared" si="4"/>
        <v>10089</v>
      </c>
      <c r="AB55" s="100">
        <v>0</v>
      </c>
      <c r="AC55" s="100"/>
      <c r="AD55" s="100">
        <v>11925.1</v>
      </c>
      <c r="AE55" s="100">
        <v>0</v>
      </c>
      <c r="AF55" s="100">
        <v>0</v>
      </c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00">
        <v>0</v>
      </c>
      <c r="AQ55" s="100">
        <v>0</v>
      </c>
      <c r="AR55" s="100">
        <v>1836.1</v>
      </c>
      <c r="AS55" s="100">
        <v>0</v>
      </c>
      <c r="AT55" s="100">
        <v>0</v>
      </c>
      <c r="AU55" s="55"/>
    </row>
    <row r="56" spans="1:51" s="26" customFormat="1" x14ac:dyDescent="0.2">
      <c r="A56" s="26">
        <v>35</v>
      </c>
      <c r="B56" s="91">
        <v>45</v>
      </c>
      <c r="C56" s="92" t="s">
        <v>291</v>
      </c>
      <c r="D56" s="92" t="s">
        <v>292</v>
      </c>
      <c r="E56" s="92" t="s">
        <v>293</v>
      </c>
      <c r="F56" s="92" t="s">
        <v>74</v>
      </c>
      <c r="G56" s="93" t="s">
        <v>294</v>
      </c>
      <c r="H56" s="94">
        <v>44439</v>
      </c>
      <c r="I56" s="95" t="s">
        <v>52</v>
      </c>
      <c r="J56" s="96" t="s">
        <v>158</v>
      </c>
      <c r="K56" s="91">
        <v>114</v>
      </c>
      <c r="L56" s="92" t="s">
        <v>114</v>
      </c>
      <c r="M56" s="91" t="s">
        <v>115</v>
      </c>
      <c r="N56" s="97" t="s">
        <v>289</v>
      </c>
      <c r="O56" s="92" t="s">
        <v>290</v>
      </c>
      <c r="P56" s="96" t="s">
        <v>58</v>
      </c>
      <c r="Q56" s="91" t="s">
        <v>163</v>
      </c>
      <c r="R56" s="92">
        <v>202219</v>
      </c>
      <c r="S56" s="92">
        <v>202219</v>
      </c>
      <c r="T56" s="92">
        <v>202219</v>
      </c>
      <c r="U56" s="91" t="s">
        <v>60</v>
      </c>
      <c r="V56" s="97"/>
      <c r="W56" s="98">
        <v>864498</v>
      </c>
      <c r="X56" s="92" t="s">
        <v>62</v>
      </c>
      <c r="Y56" s="99">
        <f t="shared" si="5"/>
        <v>4907.04</v>
      </c>
      <c r="Z56" s="99">
        <f t="shared" si="3"/>
        <v>407.04</v>
      </c>
      <c r="AA56" s="100">
        <f t="shared" si="4"/>
        <v>4500</v>
      </c>
      <c r="AB56" s="100">
        <v>0</v>
      </c>
      <c r="AC56" s="100">
        <v>0</v>
      </c>
      <c r="AD56" s="100">
        <v>4907.04</v>
      </c>
      <c r="AE56" s="100">
        <v>0</v>
      </c>
      <c r="AF56" s="100">
        <v>0</v>
      </c>
      <c r="AG56" s="100">
        <v>0</v>
      </c>
      <c r="AH56" s="100">
        <v>0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0</v>
      </c>
      <c r="AO56" s="100">
        <v>0</v>
      </c>
      <c r="AP56" s="100">
        <v>0</v>
      </c>
      <c r="AQ56" s="100">
        <v>0</v>
      </c>
      <c r="AR56" s="100">
        <v>407.04</v>
      </c>
      <c r="AS56" s="100">
        <v>0</v>
      </c>
      <c r="AT56" s="100">
        <v>0</v>
      </c>
      <c r="AU56" s="55"/>
    </row>
    <row r="57" spans="1:51" s="26" customFormat="1" x14ac:dyDescent="0.2">
      <c r="A57" s="26">
        <v>52</v>
      </c>
      <c r="B57" s="91">
        <v>46</v>
      </c>
      <c r="C57" s="92" t="s">
        <v>295</v>
      </c>
      <c r="D57" s="92" t="s">
        <v>296</v>
      </c>
      <c r="E57" s="92" t="s">
        <v>119</v>
      </c>
      <c r="F57" s="92" t="s">
        <v>297</v>
      </c>
      <c r="G57" s="93" t="s">
        <v>298</v>
      </c>
      <c r="H57" s="94">
        <v>44477</v>
      </c>
      <c r="I57" s="95" t="s">
        <v>52</v>
      </c>
      <c r="J57" s="96" t="s">
        <v>158</v>
      </c>
      <c r="K57" s="91">
        <v>114</v>
      </c>
      <c r="L57" s="92" t="s">
        <v>299</v>
      </c>
      <c r="M57" s="91" t="s">
        <v>160</v>
      </c>
      <c r="N57" s="97" t="s">
        <v>152</v>
      </c>
      <c r="O57" s="92" t="s">
        <v>153</v>
      </c>
      <c r="P57" s="96" t="s">
        <v>58</v>
      </c>
      <c r="Q57" s="91" t="s">
        <v>163</v>
      </c>
      <c r="R57" s="92">
        <v>202219</v>
      </c>
      <c r="S57" s="92">
        <v>202219</v>
      </c>
      <c r="T57" s="92">
        <v>202219</v>
      </c>
      <c r="U57" s="91" t="s">
        <v>60</v>
      </c>
      <c r="V57" s="97"/>
      <c r="W57" s="98">
        <v>678200</v>
      </c>
      <c r="X57" s="92" t="s">
        <v>62</v>
      </c>
      <c r="Y57" s="99">
        <f t="shared" si="5"/>
        <v>6725.46</v>
      </c>
      <c r="Z57" s="99">
        <f t="shared" si="3"/>
        <v>725.46</v>
      </c>
      <c r="AA57" s="100">
        <f t="shared" si="4"/>
        <v>6000</v>
      </c>
      <c r="AB57" s="100">
        <v>0</v>
      </c>
      <c r="AC57" s="100">
        <v>0</v>
      </c>
      <c r="AD57" s="100">
        <v>6725.46</v>
      </c>
      <c r="AE57" s="100">
        <v>0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0">
        <v>0</v>
      </c>
      <c r="AN57" s="100">
        <v>0</v>
      </c>
      <c r="AO57" s="100">
        <v>0</v>
      </c>
      <c r="AP57" s="100">
        <v>0</v>
      </c>
      <c r="AQ57" s="100">
        <v>0</v>
      </c>
      <c r="AR57" s="100">
        <v>725.46</v>
      </c>
      <c r="AS57" s="100">
        <v>0</v>
      </c>
      <c r="AT57" s="100">
        <v>0</v>
      </c>
      <c r="AU57" s="55"/>
    </row>
    <row r="58" spans="1:51" s="26" customFormat="1" x14ac:dyDescent="0.2">
      <c r="A58" s="26">
        <v>26</v>
      </c>
      <c r="B58" s="91">
        <v>47</v>
      </c>
      <c r="C58" s="92" t="s">
        <v>300</v>
      </c>
      <c r="D58" s="92" t="s">
        <v>301</v>
      </c>
      <c r="E58" s="92" t="s">
        <v>302</v>
      </c>
      <c r="F58" s="92" t="s">
        <v>171</v>
      </c>
      <c r="G58" s="93" t="s">
        <v>303</v>
      </c>
      <c r="H58" s="94">
        <v>44452</v>
      </c>
      <c r="I58" s="95" t="s">
        <v>52</v>
      </c>
      <c r="J58" s="96" t="s">
        <v>158</v>
      </c>
      <c r="K58" s="91">
        <v>114</v>
      </c>
      <c r="L58" s="92" t="s">
        <v>304</v>
      </c>
      <c r="M58" s="91" t="s">
        <v>115</v>
      </c>
      <c r="N58" s="97" t="s">
        <v>305</v>
      </c>
      <c r="O58" s="92" t="s">
        <v>306</v>
      </c>
      <c r="P58" s="96" t="s">
        <v>58</v>
      </c>
      <c r="Q58" s="91" t="s">
        <v>163</v>
      </c>
      <c r="R58" s="92">
        <v>202219</v>
      </c>
      <c r="S58" s="92">
        <v>202219</v>
      </c>
      <c r="T58" s="92">
        <v>202219</v>
      </c>
      <c r="U58" s="91" t="s">
        <v>60</v>
      </c>
      <c r="V58" s="97"/>
      <c r="W58" s="98">
        <v>443446</v>
      </c>
      <c r="X58" s="92" t="s">
        <v>62</v>
      </c>
      <c r="Y58" s="99">
        <f t="shared" si="5"/>
        <v>8185.27</v>
      </c>
      <c r="Z58" s="99">
        <f t="shared" si="3"/>
        <v>1037.27</v>
      </c>
      <c r="AA58" s="100">
        <f t="shared" si="4"/>
        <v>7148</v>
      </c>
      <c r="AB58" s="100">
        <v>0</v>
      </c>
      <c r="AC58" s="100">
        <v>0</v>
      </c>
      <c r="AD58" s="100">
        <v>8185.27</v>
      </c>
      <c r="AE58" s="100">
        <v>0</v>
      </c>
      <c r="AF58" s="100">
        <v>0</v>
      </c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00">
        <v>0</v>
      </c>
      <c r="AQ58" s="100">
        <v>0</v>
      </c>
      <c r="AR58" s="100">
        <v>1037.27</v>
      </c>
      <c r="AS58" s="100">
        <v>0</v>
      </c>
      <c r="AT58" s="100">
        <v>0</v>
      </c>
      <c r="AU58" s="55"/>
    </row>
    <row r="59" spans="1:51" s="26" customFormat="1" x14ac:dyDescent="0.2">
      <c r="A59" s="26">
        <v>27</v>
      </c>
      <c r="B59" s="91">
        <v>48</v>
      </c>
      <c r="C59" s="92" t="s">
        <v>307</v>
      </c>
      <c r="D59" s="92" t="s">
        <v>308</v>
      </c>
      <c r="E59" s="92" t="s">
        <v>125</v>
      </c>
      <c r="F59" s="92" t="s">
        <v>309</v>
      </c>
      <c r="G59" s="93" t="s">
        <v>310</v>
      </c>
      <c r="H59" s="94">
        <v>44439</v>
      </c>
      <c r="I59" s="95" t="s">
        <v>52</v>
      </c>
      <c r="J59" s="96" t="s">
        <v>158</v>
      </c>
      <c r="K59" s="91">
        <v>114</v>
      </c>
      <c r="L59" s="92" t="s">
        <v>311</v>
      </c>
      <c r="M59" s="91" t="s">
        <v>115</v>
      </c>
      <c r="N59" s="97" t="s">
        <v>305</v>
      </c>
      <c r="O59" s="92" t="s">
        <v>306</v>
      </c>
      <c r="P59" s="96" t="s">
        <v>58</v>
      </c>
      <c r="Q59" s="91" t="s">
        <v>163</v>
      </c>
      <c r="R59" s="92">
        <v>202219</v>
      </c>
      <c r="S59" s="92">
        <v>202219</v>
      </c>
      <c r="T59" s="92">
        <v>202219</v>
      </c>
      <c r="U59" s="91" t="s">
        <v>60</v>
      </c>
      <c r="V59" s="97"/>
      <c r="W59" s="98">
        <v>864528</v>
      </c>
      <c r="X59" s="92" t="s">
        <v>62</v>
      </c>
      <c r="Y59" s="99">
        <f t="shared" si="5"/>
        <v>4224.43</v>
      </c>
      <c r="Z59" s="99">
        <f t="shared" si="3"/>
        <v>324.43</v>
      </c>
      <c r="AA59" s="100">
        <f t="shared" si="4"/>
        <v>3900.0000000000005</v>
      </c>
      <c r="AB59" s="100">
        <v>0</v>
      </c>
      <c r="AC59" s="100">
        <v>0</v>
      </c>
      <c r="AD59" s="100">
        <v>4224.43</v>
      </c>
      <c r="AE59" s="100">
        <v>0</v>
      </c>
      <c r="AF59" s="100">
        <v>0</v>
      </c>
      <c r="AG59" s="100">
        <v>0</v>
      </c>
      <c r="AH59" s="100">
        <v>0</v>
      </c>
      <c r="AI59" s="100">
        <v>0</v>
      </c>
      <c r="AJ59" s="100">
        <v>0</v>
      </c>
      <c r="AK59" s="100">
        <v>0</v>
      </c>
      <c r="AL59" s="100">
        <v>0</v>
      </c>
      <c r="AM59" s="100">
        <v>0</v>
      </c>
      <c r="AN59" s="100">
        <v>0</v>
      </c>
      <c r="AO59" s="100">
        <v>0</v>
      </c>
      <c r="AP59" s="100">
        <v>0</v>
      </c>
      <c r="AQ59" s="100">
        <v>0</v>
      </c>
      <c r="AR59" s="100">
        <v>324.43</v>
      </c>
      <c r="AS59" s="100">
        <v>0</v>
      </c>
      <c r="AT59" s="100">
        <v>0</v>
      </c>
      <c r="AU59" s="55"/>
    </row>
    <row r="60" spans="1:51" s="26" customFormat="1" x14ac:dyDescent="0.2">
      <c r="A60" s="26">
        <v>21</v>
      </c>
      <c r="B60" s="91">
        <v>49</v>
      </c>
      <c r="C60" s="92" t="s">
        <v>312</v>
      </c>
      <c r="D60" s="92" t="s">
        <v>313</v>
      </c>
      <c r="E60" s="92" t="s">
        <v>65</v>
      </c>
      <c r="F60" s="92" t="s">
        <v>199</v>
      </c>
      <c r="G60" s="93" t="s">
        <v>314</v>
      </c>
      <c r="H60" s="94">
        <v>44439</v>
      </c>
      <c r="I60" s="95" t="s">
        <v>52</v>
      </c>
      <c r="J60" s="96" t="s">
        <v>158</v>
      </c>
      <c r="K60" s="91">
        <v>114</v>
      </c>
      <c r="L60" s="92" t="s">
        <v>315</v>
      </c>
      <c r="M60" s="91" t="s">
        <v>115</v>
      </c>
      <c r="N60" s="97" t="s">
        <v>56</v>
      </c>
      <c r="O60" s="92" t="s">
        <v>57</v>
      </c>
      <c r="P60" s="96" t="s">
        <v>58</v>
      </c>
      <c r="Q60" s="91" t="s">
        <v>163</v>
      </c>
      <c r="R60" s="92">
        <v>202219</v>
      </c>
      <c r="S60" s="92">
        <v>202219</v>
      </c>
      <c r="T60" s="92">
        <v>202219</v>
      </c>
      <c r="U60" s="91" t="s">
        <v>60</v>
      </c>
      <c r="V60" s="97"/>
      <c r="W60" s="98">
        <v>468280</v>
      </c>
      <c r="X60" s="92" t="s">
        <v>62</v>
      </c>
      <c r="Y60" s="99">
        <f t="shared" si="5"/>
        <v>3975.33</v>
      </c>
      <c r="Z60" s="99">
        <f t="shared" si="3"/>
        <v>297.33</v>
      </c>
      <c r="AA60" s="100">
        <f t="shared" si="4"/>
        <v>3678</v>
      </c>
      <c r="AB60" s="100">
        <v>0</v>
      </c>
      <c r="AC60" s="100">
        <v>0</v>
      </c>
      <c r="AD60" s="100">
        <v>3975.33</v>
      </c>
      <c r="AE60" s="100">
        <v>0</v>
      </c>
      <c r="AF60" s="100">
        <v>0</v>
      </c>
      <c r="AG60" s="100">
        <v>0</v>
      </c>
      <c r="AH60" s="100">
        <v>0</v>
      </c>
      <c r="AI60" s="100">
        <v>0</v>
      </c>
      <c r="AJ60" s="100">
        <v>0</v>
      </c>
      <c r="AK60" s="100">
        <v>0</v>
      </c>
      <c r="AL60" s="100">
        <v>0</v>
      </c>
      <c r="AM60" s="100">
        <v>0</v>
      </c>
      <c r="AN60" s="100">
        <v>0</v>
      </c>
      <c r="AO60" s="100">
        <v>0</v>
      </c>
      <c r="AP60" s="100">
        <v>0</v>
      </c>
      <c r="AQ60" s="100">
        <v>0</v>
      </c>
      <c r="AR60" s="100">
        <v>297.33</v>
      </c>
      <c r="AS60" s="100">
        <v>0</v>
      </c>
      <c r="AT60" s="100">
        <v>0</v>
      </c>
      <c r="AU60" s="55"/>
    </row>
    <row r="61" spans="1:51" s="26" customFormat="1" x14ac:dyDescent="0.2">
      <c r="A61" s="26">
        <v>73</v>
      </c>
      <c r="B61" s="91">
        <v>50</v>
      </c>
      <c r="C61" s="92" t="s">
        <v>316</v>
      </c>
      <c r="D61" s="92" t="s">
        <v>317</v>
      </c>
      <c r="E61" s="92" t="s">
        <v>74</v>
      </c>
      <c r="F61" s="92" t="s">
        <v>74</v>
      </c>
      <c r="G61" s="93" t="s">
        <v>318</v>
      </c>
      <c r="H61" s="94">
        <v>44439</v>
      </c>
      <c r="I61" s="95" t="s">
        <v>52</v>
      </c>
      <c r="J61" s="96" t="s">
        <v>158</v>
      </c>
      <c r="K61" s="91">
        <v>114</v>
      </c>
      <c r="L61" s="92" t="s">
        <v>319</v>
      </c>
      <c r="M61" s="91" t="s">
        <v>160</v>
      </c>
      <c r="N61" s="97" t="s">
        <v>320</v>
      </c>
      <c r="O61" s="92" t="s">
        <v>321</v>
      </c>
      <c r="P61" s="96" t="s">
        <v>58</v>
      </c>
      <c r="Q61" s="91" t="s">
        <v>163</v>
      </c>
      <c r="R61" s="92">
        <v>202219</v>
      </c>
      <c r="S61" s="92">
        <v>202219</v>
      </c>
      <c r="T61" s="92">
        <v>202219</v>
      </c>
      <c r="U61" s="91" t="s">
        <v>60</v>
      </c>
      <c r="V61" s="97"/>
      <c r="W61" s="98">
        <v>864538</v>
      </c>
      <c r="X61" s="92" t="s">
        <v>62</v>
      </c>
      <c r="Y61" s="99">
        <f t="shared" si="5"/>
        <v>4907.04</v>
      </c>
      <c r="Z61" s="99">
        <f t="shared" si="3"/>
        <v>407.04</v>
      </c>
      <c r="AA61" s="100">
        <f t="shared" si="4"/>
        <v>4500</v>
      </c>
      <c r="AB61" s="100">
        <v>0</v>
      </c>
      <c r="AC61" s="100">
        <v>0</v>
      </c>
      <c r="AD61" s="100">
        <v>4907.04</v>
      </c>
      <c r="AE61" s="100">
        <v>0</v>
      </c>
      <c r="AF61" s="100">
        <v>0</v>
      </c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0">
        <v>0</v>
      </c>
      <c r="AN61" s="100">
        <v>0</v>
      </c>
      <c r="AO61" s="100">
        <v>0</v>
      </c>
      <c r="AP61" s="100">
        <v>0</v>
      </c>
      <c r="AQ61" s="100">
        <v>0</v>
      </c>
      <c r="AR61" s="100">
        <v>407.04</v>
      </c>
      <c r="AS61" s="100">
        <v>0</v>
      </c>
      <c r="AT61" s="100">
        <v>0</v>
      </c>
      <c r="AU61" s="55"/>
    </row>
    <row r="62" spans="1:51" s="26" customFormat="1" x14ac:dyDescent="0.2">
      <c r="A62" s="26">
        <v>74</v>
      </c>
      <c r="B62" s="91">
        <v>51</v>
      </c>
      <c r="C62" s="92" t="s">
        <v>322</v>
      </c>
      <c r="D62" s="92" t="s">
        <v>323</v>
      </c>
      <c r="E62" s="92" t="s">
        <v>324</v>
      </c>
      <c r="F62" s="92" t="s">
        <v>187</v>
      </c>
      <c r="G62" s="93" t="s">
        <v>325</v>
      </c>
      <c r="H62" s="94">
        <v>44439</v>
      </c>
      <c r="I62" s="95" t="s">
        <v>52</v>
      </c>
      <c r="J62" s="96" t="s">
        <v>158</v>
      </c>
      <c r="K62" s="91">
        <v>114</v>
      </c>
      <c r="L62" s="92" t="s">
        <v>326</v>
      </c>
      <c r="M62" s="91" t="s">
        <v>115</v>
      </c>
      <c r="N62" s="97" t="s">
        <v>320</v>
      </c>
      <c r="O62" s="92" t="s">
        <v>321</v>
      </c>
      <c r="P62" s="96" t="s">
        <v>58</v>
      </c>
      <c r="Q62" s="91" t="s">
        <v>163</v>
      </c>
      <c r="R62" s="92">
        <v>202219</v>
      </c>
      <c r="S62" s="92">
        <v>202219</v>
      </c>
      <c r="T62" s="92">
        <v>202219</v>
      </c>
      <c r="U62" s="91" t="s">
        <v>60</v>
      </c>
      <c r="V62" s="97"/>
      <c r="W62" s="98">
        <v>864545</v>
      </c>
      <c r="X62" s="92" t="s">
        <v>62</v>
      </c>
      <c r="Y62" s="99">
        <f t="shared" si="5"/>
        <v>3775.6</v>
      </c>
      <c r="Z62" s="99">
        <f t="shared" si="3"/>
        <v>275.60000000000002</v>
      </c>
      <c r="AA62" s="100">
        <f t="shared" si="4"/>
        <v>3500</v>
      </c>
      <c r="AB62" s="100">
        <v>0</v>
      </c>
      <c r="AC62" s="100">
        <v>0</v>
      </c>
      <c r="AD62" s="100">
        <v>3775.6</v>
      </c>
      <c r="AE62" s="100">
        <v>0</v>
      </c>
      <c r="AF62" s="100">
        <v>0</v>
      </c>
      <c r="AG62" s="100">
        <v>0</v>
      </c>
      <c r="AH62" s="100">
        <v>0</v>
      </c>
      <c r="AI62" s="100">
        <v>0</v>
      </c>
      <c r="AJ62" s="100">
        <v>0</v>
      </c>
      <c r="AK62" s="100">
        <v>0</v>
      </c>
      <c r="AL62" s="100">
        <v>0</v>
      </c>
      <c r="AM62" s="100">
        <v>0</v>
      </c>
      <c r="AN62" s="100">
        <v>0</v>
      </c>
      <c r="AO62" s="100">
        <v>0</v>
      </c>
      <c r="AP62" s="100">
        <v>0</v>
      </c>
      <c r="AQ62" s="100">
        <v>0</v>
      </c>
      <c r="AR62" s="100">
        <v>275.60000000000002</v>
      </c>
      <c r="AS62" s="100">
        <v>0</v>
      </c>
      <c r="AT62" s="100">
        <v>0</v>
      </c>
      <c r="AU62" s="55"/>
    </row>
    <row r="63" spans="1:51" s="26" customFormat="1" x14ac:dyDescent="0.2">
      <c r="A63" s="26">
        <v>75</v>
      </c>
      <c r="B63" s="91">
        <v>52</v>
      </c>
      <c r="C63" s="92" t="s">
        <v>327</v>
      </c>
      <c r="D63" s="92" t="s">
        <v>328</v>
      </c>
      <c r="E63" s="92" t="s">
        <v>329</v>
      </c>
      <c r="F63" s="92" t="s">
        <v>330</v>
      </c>
      <c r="G63" s="93" t="s">
        <v>331</v>
      </c>
      <c r="H63" s="94">
        <v>44439</v>
      </c>
      <c r="I63" s="95" t="s">
        <v>52</v>
      </c>
      <c r="J63" s="96" t="s">
        <v>158</v>
      </c>
      <c r="K63" s="91">
        <v>114</v>
      </c>
      <c r="L63" s="92" t="s">
        <v>332</v>
      </c>
      <c r="M63" s="91" t="s">
        <v>115</v>
      </c>
      <c r="N63" s="97" t="s">
        <v>333</v>
      </c>
      <c r="O63" s="92" t="s">
        <v>334</v>
      </c>
      <c r="P63" s="96" t="s">
        <v>58</v>
      </c>
      <c r="Q63" s="91" t="s">
        <v>163</v>
      </c>
      <c r="R63" s="92">
        <v>202219</v>
      </c>
      <c r="S63" s="92">
        <v>202219</v>
      </c>
      <c r="T63" s="92">
        <v>202219</v>
      </c>
      <c r="U63" s="91" t="s">
        <v>60</v>
      </c>
      <c r="V63" s="97"/>
      <c r="W63" s="98">
        <v>206737</v>
      </c>
      <c r="X63" s="92" t="s">
        <v>62</v>
      </c>
      <c r="Y63" s="99">
        <f t="shared" si="5"/>
        <v>5196.33</v>
      </c>
      <c r="Z63" s="99">
        <f t="shared" si="3"/>
        <v>453.33</v>
      </c>
      <c r="AA63" s="100">
        <f t="shared" si="4"/>
        <v>4743</v>
      </c>
      <c r="AB63" s="100">
        <v>0</v>
      </c>
      <c r="AC63" s="100">
        <v>0</v>
      </c>
      <c r="AD63" s="100">
        <v>5196.33</v>
      </c>
      <c r="AE63" s="100">
        <v>0</v>
      </c>
      <c r="AF63" s="100">
        <v>0</v>
      </c>
      <c r="AG63" s="100">
        <v>0</v>
      </c>
      <c r="AH63" s="100">
        <v>0</v>
      </c>
      <c r="AI63" s="100">
        <v>0</v>
      </c>
      <c r="AJ63" s="100">
        <v>0</v>
      </c>
      <c r="AK63" s="100">
        <v>0</v>
      </c>
      <c r="AL63" s="100">
        <v>0</v>
      </c>
      <c r="AM63" s="100">
        <v>0</v>
      </c>
      <c r="AN63" s="100">
        <v>0</v>
      </c>
      <c r="AO63" s="100">
        <v>0</v>
      </c>
      <c r="AP63" s="100">
        <v>0</v>
      </c>
      <c r="AQ63" s="100">
        <v>0</v>
      </c>
      <c r="AR63" s="100">
        <v>453.33</v>
      </c>
      <c r="AS63" s="100">
        <v>0</v>
      </c>
      <c r="AT63" s="100">
        <v>0</v>
      </c>
      <c r="AU63" s="55"/>
    </row>
    <row r="64" spans="1:51" s="26" customFormat="1" x14ac:dyDescent="0.2">
      <c r="A64" s="26">
        <v>76</v>
      </c>
      <c r="B64" s="91">
        <v>53</v>
      </c>
      <c r="C64" s="92" t="s">
        <v>335</v>
      </c>
      <c r="D64" s="92" t="s">
        <v>336</v>
      </c>
      <c r="E64" s="92" t="s">
        <v>337</v>
      </c>
      <c r="F64" s="92" t="s">
        <v>338</v>
      </c>
      <c r="G64" s="93" t="s">
        <v>339</v>
      </c>
      <c r="H64" s="94">
        <v>44439</v>
      </c>
      <c r="I64" s="95" t="s">
        <v>52</v>
      </c>
      <c r="J64" s="96" t="s">
        <v>158</v>
      </c>
      <c r="K64" s="91">
        <v>114</v>
      </c>
      <c r="L64" s="92" t="s">
        <v>340</v>
      </c>
      <c r="M64" s="91" t="s">
        <v>115</v>
      </c>
      <c r="N64" s="97" t="s">
        <v>333</v>
      </c>
      <c r="O64" s="92" t="s">
        <v>334</v>
      </c>
      <c r="P64" s="96" t="s">
        <v>58</v>
      </c>
      <c r="Q64" s="91" t="s">
        <v>163</v>
      </c>
      <c r="R64" s="92">
        <v>202219</v>
      </c>
      <c r="S64" s="92">
        <v>202219</v>
      </c>
      <c r="T64" s="92">
        <v>202219</v>
      </c>
      <c r="U64" s="91" t="s">
        <v>60</v>
      </c>
      <c r="V64" s="97"/>
      <c r="W64" s="98">
        <v>623890</v>
      </c>
      <c r="X64" s="92" t="s">
        <v>62</v>
      </c>
      <c r="Y64" s="99">
        <f t="shared" si="5"/>
        <v>2000</v>
      </c>
      <c r="Z64" s="99">
        <f t="shared" si="3"/>
        <v>0</v>
      </c>
      <c r="AA64" s="100">
        <f t="shared" si="4"/>
        <v>2000</v>
      </c>
      <c r="AB64" s="100">
        <v>0</v>
      </c>
      <c r="AC64" s="100">
        <v>0</v>
      </c>
      <c r="AD64" s="100">
        <v>2000</v>
      </c>
      <c r="AE64" s="100">
        <v>0</v>
      </c>
      <c r="AF64" s="100">
        <v>0</v>
      </c>
      <c r="AG64" s="100">
        <v>0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0</v>
      </c>
      <c r="AS64" s="100">
        <v>0</v>
      </c>
      <c r="AT64" s="100">
        <v>0</v>
      </c>
      <c r="AU64" s="55"/>
    </row>
    <row r="65" spans="1:47" s="26" customFormat="1" x14ac:dyDescent="0.2">
      <c r="A65" s="26">
        <v>77</v>
      </c>
      <c r="B65" s="91">
        <v>54</v>
      </c>
      <c r="C65" s="92" t="s">
        <v>341</v>
      </c>
      <c r="D65" s="92" t="s">
        <v>342</v>
      </c>
      <c r="E65" s="92" t="s">
        <v>343</v>
      </c>
      <c r="F65" s="92" t="s">
        <v>344</v>
      </c>
      <c r="G65" s="93" t="s">
        <v>345</v>
      </c>
      <c r="H65" s="94">
        <v>44439</v>
      </c>
      <c r="I65" s="95" t="s">
        <v>52</v>
      </c>
      <c r="J65" s="96" t="s">
        <v>158</v>
      </c>
      <c r="K65" s="91">
        <v>114</v>
      </c>
      <c r="L65" s="92" t="s">
        <v>346</v>
      </c>
      <c r="M65" s="91" t="s">
        <v>115</v>
      </c>
      <c r="N65" s="97" t="s">
        <v>347</v>
      </c>
      <c r="O65" s="92" t="s">
        <v>348</v>
      </c>
      <c r="P65" s="96" t="s">
        <v>58</v>
      </c>
      <c r="Q65" s="91" t="s">
        <v>163</v>
      </c>
      <c r="R65" s="92">
        <v>202219</v>
      </c>
      <c r="S65" s="92">
        <v>202219</v>
      </c>
      <c r="T65" s="92">
        <v>202219</v>
      </c>
      <c r="U65" s="91" t="s">
        <v>60</v>
      </c>
      <c r="V65" s="97"/>
      <c r="W65" s="98">
        <v>864553</v>
      </c>
      <c r="X65" s="92" t="s">
        <v>62</v>
      </c>
      <c r="Y65" s="99">
        <f t="shared" si="5"/>
        <v>3542.91</v>
      </c>
      <c r="Z65" s="99">
        <f t="shared" si="3"/>
        <v>142.91</v>
      </c>
      <c r="AA65" s="100">
        <f t="shared" si="4"/>
        <v>3400</v>
      </c>
      <c r="AB65" s="100">
        <v>0</v>
      </c>
      <c r="AC65" s="100">
        <v>0</v>
      </c>
      <c r="AD65" s="100">
        <v>3542.91</v>
      </c>
      <c r="AE65" s="100">
        <v>0</v>
      </c>
      <c r="AF65" s="100">
        <v>0</v>
      </c>
      <c r="AG65" s="100">
        <v>0</v>
      </c>
      <c r="AH65" s="100">
        <v>0</v>
      </c>
      <c r="AI65" s="100">
        <v>0</v>
      </c>
      <c r="AJ65" s="100">
        <v>0</v>
      </c>
      <c r="AK65" s="100">
        <v>0</v>
      </c>
      <c r="AL65" s="100">
        <v>0</v>
      </c>
      <c r="AM65" s="100">
        <v>0</v>
      </c>
      <c r="AN65" s="100">
        <v>0</v>
      </c>
      <c r="AO65" s="100">
        <v>0</v>
      </c>
      <c r="AP65" s="100">
        <v>0</v>
      </c>
      <c r="AQ65" s="100">
        <v>0</v>
      </c>
      <c r="AR65" s="100">
        <v>142.91</v>
      </c>
      <c r="AS65" s="100">
        <v>0</v>
      </c>
      <c r="AT65" s="100">
        <v>0</v>
      </c>
      <c r="AU65" s="55"/>
    </row>
    <row r="66" spans="1:47" s="4" customFormat="1" x14ac:dyDescent="0.2">
      <c r="A66" s="26">
        <v>51</v>
      </c>
      <c r="B66" s="91">
        <v>55</v>
      </c>
      <c r="C66" s="92" t="s">
        <v>349</v>
      </c>
      <c r="D66" s="92" t="s">
        <v>350</v>
      </c>
      <c r="E66" s="92" t="s">
        <v>351</v>
      </c>
      <c r="F66" s="92" t="s">
        <v>352</v>
      </c>
      <c r="G66" s="92" t="s">
        <v>353</v>
      </c>
      <c r="H66" s="94">
        <v>44446</v>
      </c>
      <c r="I66" s="95" t="s">
        <v>52</v>
      </c>
      <c r="J66" s="96" t="s">
        <v>158</v>
      </c>
      <c r="K66" s="91">
        <v>114</v>
      </c>
      <c r="L66" s="92" t="s">
        <v>354</v>
      </c>
      <c r="M66" s="91" t="s">
        <v>160</v>
      </c>
      <c r="N66" s="97" t="s">
        <v>355</v>
      </c>
      <c r="O66" s="92" t="s">
        <v>356</v>
      </c>
      <c r="P66" s="96" t="s">
        <v>58</v>
      </c>
      <c r="Q66" s="91" t="s">
        <v>163</v>
      </c>
      <c r="R66" s="92">
        <v>202219</v>
      </c>
      <c r="S66" s="92">
        <v>202219</v>
      </c>
      <c r="T66" s="92">
        <v>202219</v>
      </c>
      <c r="U66" s="91" t="s">
        <v>60</v>
      </c>
      <c r="V66" s="97"/>
      <c r="W66" s="98">
        <v>864561</v>
      </c>
      <c r="X66" s="92" t="s">
        <v>62</v>
      </c>
      <c r="Y66" s="99">
        <f t="shared" si="5"/>
        <v>4258.09</v>
      </c>
      <c r="Z66" s="99">
        <f t="shared" si="3"/>
        <v>328.09</v>
      </c>
      <c r="AA66" s="100">
        <f t="shared" si="4"/>
        <v>3930</v>
      </c>
      <c r="AB66" s="100">
        <v>0</v>
      </c>
      <c r="AC66" s="100">
        <v>0</v>
      </c>
      <c r="AD66" s="100">
        <v>4258.09</v>
      </c>
      <c r="AE66" s="100">
        <v>0</v>
      </c>
      <c r="AF66" s="100">
        <v>0</v>
      </c>
      <c r="AG66" s="100">
        <v>0</v>
      </c>
      <c r="AH66" s="100">
        <v>0</v>
      </c>
      <c r="AI66" s="100">
        <v>0</v>
      </c>
      <c r="AJ66" s="100">
        <v>0</v>
      </c>
      <c r="AK66" s="100">
        <v>0</v>
      </c>
      <c r="AL66" s="100">
        <v>0</v>
      </c>
      <c r="AM66" s="100">
        <v>0</v>
      </c>
      <c r="AN66" s="100">
        <v>0</v>
      </c>
      <c r="AO66" s="100">
        <v>0</v>
      </c>
      <c r="AP66" s="100">
        <v>0</v>
      </c>
      <c r="AQ66" s="100">
        <v>0</v>
      </c>
      <c r="AR66" s="100">
        <v>328.09</v>
      </c>
      <c r="AS66" s="100">
        <v>0</v>
      </c>
      <c r="AT66" s="100">
        <v>0</v>
      </c>
      <c r="AU66" s="55"/>
    </row>
    <row r="67" spans="1:47" s="26" customFormat="1" x14ac:dyDescent="0.2">
      <c r="A67" s="26">
        <v>22</v>
      </c>
      <c r="B67" s="91">
        <v>56</v>
      </c>
      <c r="C67" s="92" t="s">
        <v>357</v>
      </c>
      <c r="D67" s="92" t="s">
        <v>358</v>
      </c>
      <c r="E67" s="92" t="s">
        <v>359</v>
      </c>
      <c r="F67" s="92" t="s">
        <v>171</v>
      </c>
      <c r="G67" s="93" t="s">
        <v>360</v>
      </c>
      <c r="H67" s="94">
        <v>44439</v>
      </c>
      <c r="I67" s="95" t="s">
        <v>52</v>
      </c>
      <c r="J67" s="96" t="s">
        <v>158</v>
      </c>
      <c r="K67" s="91">
        <v>114</v>
      </c>
      <c r="L67" s="92" t="s">
        <v>361</v>
      </c>
      <c r="M67" s="91" t="s">
        <v>115</v>
      </c>
      <c r="N67" s="97" t="s">
        <v>56</v>
      </c>
      <c r="O67" s="92" t="s">
        <v>57</v>
      </c>
      <c r="P67" s="96" t="s">
        <v>58</v>
      </c>
      <c r="Q67" s="91" t="s">
        <v>163</v>
      </c>
      <c r="R67" s="92">
        <v>202219</v>
      </c>
      <c r="S67" s="92">
        <v>202219</v>
      </c>
      <c r="T67" s="92">
        <v>202219</v>
      </c>
      <c r="U67" s="91" t="s">
        <v>60</v>
      </c>
      <c r="V67" s="97"/>
      <c r="W67" s="98">
        <v>870183</v>
      </c>
      <c r="X67" s="92" t="s">
        <v>62</v>
      </c>
      <c r="Y67" s="99">
        <f t="shared" si="5"/>
        <v>3530.57</v>
      </c>
      <c r="Z67" s="99">
        <f t="shared" si="3"/>
        <v>141.57</v>
      </c>
      <c r="AA67" s="100">
        <f t="shared" si="4"/>
        <v>3389</v>
      </c>
      <c r="AB67" s="100">
        <v>0</v>
      </c>
      <c r="AC67" s="100">
        <v>0</v>
      </c>
      <c r="AD67" s="100">
        <v>3530.57</v>
      </c>
      <c r="AE67" s="100">
        <v>0</v>
      </c>
      <c r="AF67" s="100">
        <v>0</v>
      </c>
      <c r="AG67" s="100">
        <v>0</v>
      </c>
      <c r="AH67" s="100">
        <v>0</v>
      </c>
      <c r="AI67" s="100">
        <v>0</v>
      </c>
      <c r="AJ67" s="100">
        <v>0</v>
      </c>
      <c r="AK67" s="100">
        <v>0</v>
      </c>
      <c r="AL67" s="100">
        <v>0</v>
      </c>
      <c r="AM67" s="100">
        <v>0</v>
      </c>
      <c r="AN67" s="100">
        <v>0</v>
      </c>
      <c r="AO67" s="100">
        <v>0</v>
      </c>
      <c r="AP67" s="100">
        <v>0</v>
      </c>
      <c r="AQ67" s="100">
        <v>0</v>
      </c>
      <c r="AR67" s="100">
        <v>141.57</v>
      </c>
      <c r="AS67" s="100">
        <v>0</v>
      </c>
      <c r="AT67" s="100">
        <v>0</v>
      </c>
      <c r="AU67" s="55"/>
    </row>
    <row r="68" spans="1:47" s="26" customFormat="1" x14ac:dyDescent="0.2">
      <c r="A68" s="26">
        <v>53</v>
      </c>
      <c r="B68" s="91">
        <v>57</v>
      </c>
      <c r="C68" s="92" t="s">
        <v>362</v>
      </c>
      <c r="D68" s="92" t="s">
        <v>363</v>
      </c>
      <c r="E68" s="92" t="s">
        <v>364</v>
      </c>
      <c r="F68" s="92" t="s">
        <v>365</v>
      </c>
      <c r="G68" s="93" t="s">
        <v>366</v>
      </c>
      <c r="H68" s="94">
        <v>44439</v>
      </c>
      <c r="I68" s="95" t="s">
        <v>52</v>
      </c>
      <c r="J68" s="96" t="s">
        <v>158</v>
      </c>
      <c r="K68" s="91">
        <v>114</v>
      </c>
      <c r="L68" s="92" t="s">
        <v>367</v>
      </c>
      <c r="M68" s="91" t="s">
        <v>115</v>
      </c>
      <c r="N68" s="97" t="s">
        <v>152</v>
      </c>
      <c r="O68" s="92" t="s">
        <v>153</v>
      </c>
      <c r="P68" s="96" t="s">
        <v>58</v>
      </c>
      <c r="Q68" s="91" t="s">
        <v>163</v>
      </c>
      <c r="R68" s="92">
        <v>202219</v>
      </c>
      <c r="S68" s="92">
        <v>202219</v>
      </c>
      <c r="T68" s="92">
        <v>202219</v>
      </c>
      <c r="U68" s="91" t="s">
        <v>60</v>
      </c>
      <c r="V68" s="97"/>
      <c r="W68" s="98">
        <v>229460</v>
      </c>
      <c r="X68" s="92" t="s">
        <v>62</v>
      </c>
      <c r="Y68" s="99">
        <f t="shared" si="5"/>
        <v>4259.22</v>
      </c>
      <c r="Z68" s="99">
        <f t="shared" si="3"/>
        <v>328.22</v>
      </c>
      <c r="AA68" s="100">
        <f t="shared" si="4"/>
        <v>3931</v>
      </c>
      <c r="AB68" s="100">
        <v>0</v>
      </c>
      <c r="AC68" s="100">
        <v>0</v>
      </c>
      <c r="AD68" s="100">
        <v>4259.22</v>
      </c>
      <c r="AE68" s="100">
        <v>0</v>
      </c>
      <c r="AF68" s="100">
        <v>0</v>
      </c>
      <c r="AG68" s="100">
        <v>0</v>
      </c>
      <c r="AH68" s="100">
        <v>0</v>
      </c>
      <c r="AI68" s="100">
        <v>0</v>
      </c>
      <c r="AJ68" s="100">
        <v>0</v>
      </c>
      <c r="AK68" s="100">
        <v>0</v>
      </c>
      <c r="AL68" s="100">
        <v>0</v>
      </c>
      <c r="AM68" s="100">
        <v>0</v>
      </c>
      <c r="AN68" s="100">
        <v>0</v>
      </c>
      <c r="AO68" s="100">
        <v>0</v>
      </c>
      <c r="AP68" s="100">
        <v>0</v>
      </c>
      <c r="AQ68" s="100">
        <v>0</v>
      </c>
      <c r="AR68" s="100">
        <v>328.22</v>
      </c>
      <c r="AS68" s="100">
        <v>0</v>
      </c>
      <c r="AT68" s="100">
        <v>0</v>
      </c>
      <c r="AU68" s="55"/>
    </row>
    <row r="69" spans="1:47" s="26" customFormat="1" x14ac:dyDescent="0.2">
      <c r="A69" s="26">
        <v>79</v>
      </c>
      <c r="B69" s="91">
        <v>58</v>
      </c>
      <c r="C69" s="92" t="s">
        <v>368</v>
      </c>
      <c r="D69" s="92" t="s">
        <v>369</v>
      </c>
      <c r="E69" s="92" t="s">
        <v>370</v>
      </c>
      <c r="F69" s="92" t="s">
        <v>371</v>
      </c>
      <c r="G69" s="93" t="s">
        <v>225</v>
      </c>
      <c r="H69" s="94">
        <v>44439</v>
      </c>
      <c r="I69" s="95" t="s">
        <v>52</v>
      </c>
      <c r="J69" s="96" t="s">
        <v>158</v>
      </c>
      <c r="K69" s="91">
        <v>114</v>
      </c>
      <c r="L69" s="92" t="s">
        <v>372</v>
      </c>
      <c r="M69" s="91" t="s">
        <v>160</v>
      </c>
      <c r="N69" s="97" t="s">
        <v>373</v>
      </c>
      <c r="O69" s="92" t="s">
        <v>374</v>
      </c>
      <c r="P69" s="96" t="s">
        <v>58</v>
      </c>
      <c r="Q69" s="91" t="s">
        <v>163</v>
      </c>
      <c r="R69" s="92">
        <v>202219</v>
      </c>
      <c r="S69" s="92">
        <v>202219</v>
      </c>
      <c r="T69" s="92">
        <v>202219</v>
      </c>
      <c r="U69" s="91" t="s">
        <v>60</v>
      </c>
      <c r="V69" s="97"/>
      <c r="W69" s="98">
        <v>864609</v>
      </c>
      <c r="X69" s="92" t="s">
        <v>62</v>
      </c>
      <c r="Y69" s="99">
        <f t="shared" si="5"/>
        <v>7361.27</v>
      </c>
      <c r="Z69" s="99">
        <f t="shared" si="3"/>
        <v>861.27</v>
      </c>
      <c r="AA69" s="100">
        <f t="shared" si="4"/>
        <v>6500</v>
      </c>
      <c r="AB69" s="100">
        <v>0</v>
      </c>
      <c r="AC69" s="100">
        <v>0</v>
      </c>
      <c r="AD69" s="100">
        <v>7361.27</v>
      </c>
      <c r="AE69" s="100">
        <v>0</v>
      </c>
      <c r="AF69" s="100">
        <v>0</v>
      </c>
      <c r="AG69" s="100">
        <v>0</v>
      </c>
      <c r="AH69" s="100">
        <v>0</v>
      </c>
      <c r="AI69" s="100">
        <v>0</v>
      </c>
      <c r="AJ69" s="100">
        <v>0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0</v>
      </c>
      <c r="AQ69" s="100">
        <v>0</v>
      </c>
      <c r="AR69" s="100">
        <v>861.27</v>
      </c>
      <c r="AS69" s="100">
        <v>0</v>
      </c>
      <c r="AT69" s="100">
        <v>0</v>
      </c>
      <c r="AU69" s="55"/>
    </row>
    <row r="70" spans="1:47" s="26" customFormat="1" x14ac:dyDescent="0.2">
      <c r="A70" s="26">
        <v>80</v>
      </c>
      <c r="B70" s="91">
        <v>59</v>
      </c>
      <c r="C70" s="92" t="s">
        <v>375</v>
      </c>
      <c r="D70" s="92" t="s">
        <v>376</v>
      </c>
      <c r="E70" s="92" t="s">
        <v>74</v>
      </c>
      <c r="F70" s="92" t="s">
        <v>103</v>
      </c>
      <c r="G70" s="93" t="s">
        <v>377</v>
      </c>
      <c r="H70" s="94">
        <v>44439</v>
      </c>
      <c r="I70" s="95" t="s">
        <v>52</v>
      </c>
      <c r="J70" s="96" t="s">
        <v>158</v>
      </c>
      <c r="K70" s="91">
        <v>114</v>
      </c>
      <c r="L70" s="92" t="s">
        <v>378</v>
      </c>
      <c r="M70" s="91" t="s">
        <v>115</v>
      </c>
      <c r="N70" s="97" t="s">
        <v>373</v>
      </c>
      <c r="O70" s="92" t="s">
        <v>374</v>
      </c>
      <c r="P70" s="96" t="s">
        <v>58</v>
      </c>
      <c r="Q70" s="91" t="s">
        <v>163</v>
      </c>
      <c r="R70" s="92">
        <v>202219</v>
      </c>
      <c r="S70" s="92">
        <v>202219</v>
      </c>
      <c r="T70" s="92">
        <v>202219</v>
      </c>
      <c r="U70" s="91" t="s">
        <v>60</v>
      </c>
      <c r="V70" s="97"/>
      <c r="W70" s="98">
        <v>851502</v>
      </c>
      <c r="X70" s="92" t="s">
        <v>62</v>
      </c>
      <c r="Y70" s="99">
        <f t="shared" si="5"/>
        <v>4336.6400000000003</v>
      </c>
      <c r="Z70" s="99">
        <f t="shared" si="3"/>
        <v>336.64</v>
      </c>
      <c r="AA70" s="100">
        <f t="shared" si="4"/>
        <v>4000.0000000000005</v>
      </c>
      <c r="AB70" s="100">
        <v>0</v>
      </c>
      <c r="AC70" s="100">
        <v>0</v>
      </c>
      <c r="AD70" s="100">
        <v>4336.6400000000003</v>
      </c>
      <c r="AE70" s="100">
        <v>0</v>
      </c>
      <c r="AF70" s="100">
        <v>0</v>
      </c>
      <c r="AG70" s="100">
        <v>0</v>
      </c>
      <c r="AH70" s="100">
        <v>0</v>
      </c>
      <c r="AI70" s="100">
        <v>0</v>
      </c>
      <c r="AJ70" s="100">
        <v>0</v>
      </c>
      <c r="AK70" s="100">
        <v>0</v>
      </c>
      <c r="AL70" s="100">
        <v>0</v>
      </c>
      <c r="AM70" s="100">
        <v>0</v>
      </c>
      <c r="AN70" s="100">
        <v>0</v>
      </c>
      <c r="AO70" s="100">
        <v>0</v>
      </c>
      <c r="AP70" s="100">
        <v>0</v>
      </c>
      <c r="AQ70" s="100">
        <v>0</v>
      </c>
      <c r="AR70" s="100">
        <v>336.64</v>
      </c>
      <c r="AS70" s="100">
        <v>0</v>
      </c>
      <c r="AT70" s="100">
        <v>0</v>
      </c>
      <c r="AU70" s="55"/>
    </row>
    <row r="71" spans="1:47" s="26" customFormat="1" x14ac:dyDescent="0.2">
      <c r="A71" s="26">
        <v>23</v>
      </c>
      <c r="B71" s="91">
        <v>60</v>
      </c>
      <c r="C71" s="92" t="s">
        <v>379</v>
      </c>
      <c r="D71" s="92" t="s">
        <v>380</v>
      </c>
      <c r="E71" s="92" t="s">
        <v>65</v>
      </c>
      <c r="F71" s="92" t="s">
        <v>381</v>
      </c>
      <c r="G71" s="93" t="s">
        <v>382</v>
      </c>
      <c r="H71" s="94">
        <v>44439</v>
      </c>
      <c r="I71" s="95" t="s">
        <v>52</v>
      </c>
      <c r="J71" s="96" t="s">
        <v>158</v>
      </c>
      <c r="K71" s="91">
        <v>114</v>
      </c>
      <c r="L71" s="92" t="s">
        <v>383</v>
      </c>
      <c r="M71" s="91" t="s">
        <v>115</v>
      </c>
      <c r="N71" s="97" t="s">
        <v>56</v>
      </c>
      <c r="O71" s="92" t="s">
        <v>57</v>
      </c>
      <c r="P71" s="96" t="s">
        <v>58</v>
      </c>
      <c r="Q71" s="91" t="s">
        <v>163</v>
      </c>
      <c r="R71" s="92">
        <v>202219</v>
      </c>
      <c r="S71" s="92">
        <v>202219</v>
      </c>
      <c r="T71" s="92">
        <v>202219</v>
      </c>
      <c r="U71" s="91" t="s">
        <v>60</v>
      </c>
      <c r="V71" s="97"/>
      <c r="W71" s="98">
        <v>864617</v>
      </c>
      <c r="X71" s="92" t="s">
        <v>62</v>
      </c>
      <c r="Y71" s="99">
        <f t="shared" si="5"/>
        <v>5565.35</v>
      </c>
      <c r="Z71" s="99">
        <f t="shared" si="3"/>
        <v>513.34</v>
      </c>
      <c r="AA71" s="100">
        <f t="shared" si="4"/>
        <v>5052.01</v>
      </c>
      <c r="AB71" s="100">
        <v>0</v>
      </c>
      <c r="AC71" s="100">
        <v>0</v>
      </c>
      <c r="AD71" s="100">
        <v>5565.35</v>
      </c>
      <c r="AE71" s="100">
        <v>0</v>
      </c>
      <c r="AF71" s="100">
        <v>0</v>
      </c>
      <c r="AG71" s="100">
        <v>0</v>
      </c>
      <c r="AH71" s="100">
        <v>0</v>
      </c>
      <c r="AI71" s="100">
        <v>0</v>
      </c>
      <c r="AJ71" s="100">
        <v>0</v>
      </c>
      <c r="AK71" s="100">
        <v>0</v>
      </c>
      <c r="AL71" s="100">
        <v>0</v>
      </c>
      <c r="AM71" s="100">
        <v>0</v>
      </c>
      <c r="AN71" s="100">
        <v>0</v>
      </c>
      <c r="AO71" s="100">
        <v>0</v>
      </c>
      <c r="AP71" s="100">
        <v>0</v>
      </c>
      <c r="AQ71" s="100">
        <v>0</v>
      </c>
      <c r="AR71" s="100">
        <v>513.34</v>
      </c>
      <c r="AS71" s="100">
        <v>0</v>
      </c>
      <c r="AT71" s="100">
        <v>0</v>
      </c>
      <c r="AU71" s="55"/>
    </row>
    <row r="72" spans="1:47" s="26" customFormat="1" x14ac:dyDescent="0.2">
      <c r="A72" s="26">
        <v>46</v>
      </c>
      <c r="B72" s="91">
        <v>61</v>
      </c>
      <c r="C72" s="92" t="s">
        <v>384</v>
      </c>
      <c r="D72" s="92" t="s">
        <v>385</v>
      </c>
      <c r="E72" s="92" t="s">
        <v>386</v>
      </c>
      <c r="F72" s="92" t="s">
        <v>74</v>
      </c>
      <c r="G72" s="93" t="s">
        <v>387</v>
      </c>
      <c r="H72" s="94">
        <v>44439</v>
      </c>
      <c r="I72" s="95" t="s">
        <v>52</v>
      </c>
      <c r="J72" s="96" t="s">
        <v>158</v>
      </c>
      <c r="K72" s="91">
        <v>114</v>
      </c>
      <c r="L72" s="92" t="s">
        <v>388</v>
      </c>
      <c r="M72" s="91" t="s">
        <v>160</v>
      </c>
      <c r="N72" s="97" t="s">
        <v>389</v>
      </c>
      <c r="O72" s="92" t="s">
        <v>390</v>
      </c>
      <c r="P72" s="96" t="s">
        <v>58</v>
      </c>
      <c r="Q72" s="91" t="s">
        <v>163</v>
      </c>
      <c r="R72" s="92">
        <v>202219</v>
      </c>
      <c r="S72" s="92">
        <v>202219</v>
      </c>
      <c r="T72" s="92">
        <v>202219</v>
      </c>
      <c r="U72" s="91" t="s">
        <v>60</v>
      </c>
      <c r="V72" s="97"/>
      <c r="W72" s="98">
        <v>346858</v>
      </c>
      <c r="X72" s="92" t="s">
        <v>62</v>
      </c>
      <c r="Y72" s="99">
        <f t="shared" si="5"/>
        <v>5495.66</v>
      </c>
      <c r="Z72" s="99">
        <f t="shared" si="3"/>
        <v>501.22</v>
      </c>
      <c r="AA72" s="100">
        <f t="shared" si="4"/>
        <v>4994.4399999999996</v>
      </c>
      <c r="AB72" s="100">
        <v>0</v>
      </c>
      <c r="AC72" s="100">
        <v>0</v>
      </c>
      <c r="AD72" s="100">
        <v>5495.66</v>
      </c>
      <c r="AE72" s="100">
        <v>0</v>
      </c>
      <c r="AF72" s="100">
        <v>0</v>
      </c>
      <c r="AG72" s="100">
        <v>0</v>
      </c>
      <c r="AH72" s="100">
        <v>0</v>
      </c>
      <c r="AI72" s="100">
        <v>0</v>
      </c>
      <c r="AJ72" s="100">
        <v>0</v>
      </c>
      <c r="AK72" s="100">
        <v>0</v>
      </c>
      <c r="AL72" s="100">
        <v>0</v>
      </c>
      <c r="AM72" s="100">
        <v>0</v>
      </c>
      <c r="AN72" s="100">
        <v>0</v>
      </c>
      <c r="AO72" s="100">
        <v>0</v>
      </c>
      <c r="AP72" s="100">
        <v>0</v>
      </c>
      <c r="AQ72" s="100">
        <v>0</v>
      </c>
      <c r="AR72" s="100">
        <v>501.22</v>
      </c>
      <c r="AS72" s="100">
        <v>0</v>
      </c>
      <c r="AT72" s="100">
        <v>0</v>
      </c>
      <c r="AU72" s="55"/>
    </row>
    <row r="73" spans="1:47" s="26" customFormat="1" x14ac:dyDescent="0.2">
      <c r="A73" s="26">
        <v>60</v>
      </c>
      <c r="B73" s="91">
        <v>62</v>
      </c>
      <c r="C73" s="92" t="s">
        <v>391</v>
      </c>
      <c r="D73" s="92" t="s">
        <v>392</v>
      </c>
      <c r="E73" s="92" t="s">
        <v>370</v>
      </c>
      <c r="F73" s="92" t="s">
        <v>324</v>
      </c>
      <c r="G73" s="93" t="s">
        <v>393</v>
      </c>
      <c r="H73" s="94">
        <v>44460</v>
      </c>
      <c r="I73" s="95" t="s">
        <v>52</v>
      </c>
      <c r="J73" s="96" t="s">
        <v>158</v>
      </c>
      <c r="K73" s="91">
        <v>114</v>
      </c>
      <c r="L73" s="92" t="s">
        <v>394</v>
      </c>
      <c r="M73" s="91" t="s">
        <v>160</v>
      </c>
      <c r="N73" s="97" t="s">
        <v>395</v>
      </c>
      <c r="O73" s="92" t="s">
        <v>396</v>
      </c>
      <c r="P73" s="96" t="s">
        <v>58</v>
      </c>
      <c r="Q73" s="91" t="s">
        <v>163</v>
      </c>
      <c r="R73" s="92">
        <v>202219</v>
      </c>
      <c r="S73" s="92">
        <v>202219</v>
      </c>
      <c r="T73" s="92">
        <v>202219</v>
      </c>
      <c r="U73" s="91" t="s">
        <v>60</v>
      </c>
      <c r="V73" s="97"/>
      <c r="W73" s="98">
        <v>634714</v>
      </c>
      <c r="X73" s="92" t="s">
        <v>62</v>
      </c>
      <c r="Y73" s="99">
        <f>SUM(AB73:AP73)</f>
        <v>22267.37</v>
      </c>
      <c r="Z73" s="99">
        <f t="shared" ref="Z73:Z92" si="6">SUM(AQ73:AT73)</f>
        <v>2167.37</v>
      </c>
      <c r="AA73" s="100">
        <f t="shared" ref="AA73:AA92" si="7">SUM(Y73-Z73)</f>
        <v>20100</v>
      </c>
      <c r="AB73" s="100">
        <v>0</v>
      </c>
      <c r="AC73" s="100">
        <v>0</v>
      </c>
      <c r="AD73" s="100">
        <v>0</v>
      </c>
      <c r="AE73" s="100">
        <v>0</v>
      </c>
      <c r="AF73" s="100">
        <v>0</v>
      </c>
      <c r="AG73" s="100">
        <v>0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0</v>
      </c>
      <c r="AP73" s="100">
        <v>22267.37</v>
      </c>
      <c r="AQ73" s="100">
        <v>0</v>
      </c>
      <c r="AR73" s="100">
        <v>2167.37</v>
      </c>
      <c r="AS73" s="100">
        <v>0</v>
      </c>
      <c r="AT73" s="100">
        <v>0</v>
      </c>
      <c r="AU73" s="55"/>
    </row>
    <row r="74" spans="1:47" s="26" customFormat="1" x14ac:dyDescent="0.2">
      <c r="A74" s="26">
        <v>66</v>
      </c>
      <c r="B74" s="91">
        <v>63</v>
      </c>
      <c r="C74" s="92" t="s">
        <v>397</v>
      </c>
      <c r="D74" s="92" t="s">
        <v>398</v>
      </c>
      <c r="E74" s="92" t="s">
        <v>399</v>
      </c>
      <c r="F74" s="92" t="s">
        <v>400</v>
      </c>
      <c r="G74" s="93" t="s">
        <v>401</v>
      </c>
      <c r="H74" s="94">
        <v>44501</v>
      </c>
      <c r="I74" s="95" t="s">
        <v>52</v>
      </c>
      <c r="J74" s="96" t="s">
        <v>158</v>
      </c>
      <c r="K74" s="91">
        <v>114</v>
      </c>
      <c r="L74" s="92" t="s">
        <v>402</v>
      </c>
      <c r="M74" s="91" t="s">
        <v>115</v>
      </c>
      <c r="N74" s="97" t="s">
        <v>161</v>
      </c>
      <c r="O74" s="92" t="s">
        <v>162</v>
      </c>
      <c r="P74" s="96" t="s">
        <v>58</v>
      </c>
      <c r="Q74" s="91" t="s">
        <v>163</v>
      </c>
      <c r="R74" s="92">
        <v>202219</v>
      </c>
      <c r="S74" s="92">
        <v>202219</v>
      </c>
      <c r="T74" s="92">
        <v>202219</v>
      </c>
      <c r="U74" s="91" t="s">
        <v>60</v>
      </c>
      <c r="V74" s="97"/>
      <c r="W74" s="97" t="s">
        <v>403</v>
      </c>
      <c r="X74" s="92" t="s">
        <v>62</v>
      </c>
      <c r="Y74" s="99">
        <f t="shared" ref="Y74:Y92" si="8">SUM(AB74:AK74)</f>
        <v>4907.04</v>
      </c>
      <c r="Z74" s="99">
        <f t="shared" si="6"/>
        <v>407.04</v>
      </c>
      <c r="AA74" s="100">
        <f t="shared" si="7"/>
        <v>4500</v>
      </c>
      <c r="AB74" s="100">
        <v>0</v>
      </c>
      <c r="AC74" s="100">
        <v>0</v>
      </c>
      <c r="AD74" s="100">
        <v>4907.04</v>
      </c>
      <c r="AE74" s="100">
        <v>0</v>
      </c>
      <c r="AF74" s="100">
        <v>0</v>
      </c>
      <c r="AG74" s="100">
        <v>0</v>
      </c>
      <c r="AH74" s="100">
        <v>0</v>
      </c>
      <c r="AI74" s="100">
        <v>0</v>
      </c>
      <c r="AJ74" s="100">
        <v>0</v>
      </c>
      <c r="AK74" s="100">
        <v>0</v>
      </c>
      <c r="AL74" s="100">
        <v>0</v>
      </c>
      <c r="AM74" s="100">
        <v>0</v>
      </c>
      <c r="AN74" s="100">
        <v>0</v>
      </c>
      <c r="AO74" s="100">
        <v>0</v>
      </c>
      <c r="AP74" s="100">
        <v>0</v>
      </c>
      <c r="AQ74" s="100">
        <v>0</v>
      </c>
      <c r="AR74" s="100">
        <v>407.04</v>
      </c>
      <c r="AS74" s="100">
        <v>0</v>
      </c>
      <c r="AT74" s="100">
        <v>0</v>
      </c>
      <c r="AU74" s="55"/>
    </row>
    <row r="75" spans="1:47" s="26" customFormat="1" x14ac:dyDescent="0.2">
      <c r="A75" s="26">
        <v>71</v>
      </c>
      <c r="B75" s="91">
        <v>64</v>
      </c>
      <c r="C75" s="92" t="s">
        <v>404</v>
      </c>
      <c r="D75" s="92" t="s">
        <v>405</v>
      </c>
      <c r="E75" s="92" t="s">
        <v>74</v>
      </c>
      <c r="F75" s="92" t="s">
        <v>406</v>
      </c>
      <c r="G75" s="93" t="s">
        <v>407</v>
      </c>
      <c r="H75" s="94">
        <v>44516</v>
      </c>
      <c r="I75" s="95" t="s">
        <v>52</v>
      </c>
      <c r="J75" s="96" t="s">
        <v>158</v>
      </c>
      <c r="K75" s="91">
        <v>114</v>
      </c>
      <c r="L75" s="92" t="s">
        <v>408</v>
      </c>
      <c r="M75" s="91" t="s">
        <v>115</v>
      </c>
      <c r="N75" s="97" t="s">
        <v>202</v>
      </c>
      <c r="O75" s="92" t="s">
        <v>203</v>
      </c>
      <c r="P75" s="96" t="s">
        <v>58</v>
      </c>
      <c r="Q75" s="91" t="s">
        <v>163</v>
      </c>
      <c r="R75" s="92">
        <v>202219</v>
      </c>
      <c r="S75" s="92">
        <v>202219</v>
      </c>
      <c r="T75" s="92">
        <v>202219</v>
      </c>
      <c r="U75" s="91" t="s">
        <v>60</v>
      </c>
      <c r="V75" s="97"/>
      <c r="W75" s="98">
        <v>189423</v>
      </c>
      <c r="X75" s="92" t="s">
        <v>62</v>
      </c>
      <c r="Y75" s="99">
        <f t="shared" si="8"/>
        <v>3530.57</v>
      </c>
      <c r="Z75" s="99">
        <f t="shared" si="6"/>
        <v>141.57</v>
      </c>
      <c r="AA75" s="100">
        <f t="shared" si="7"/>
        <v>3389</v>
      </c>
      <c r="AB75" s="100">
        <v>0</v>
      </c>
      <c r="AC75" s="100">
        <v>0</v>
      </c>
      <c r="AD75" s="100">
        <v>3530.57</v>
      </c>
      <c r="AE75" s="100">
        <v>0</v>
      </c>
      <c r="AF75" s="100">
        <v>0</v>
      </c>
      <c r="AG75" s="100">
        <v>0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0">
        <v>0</v>
      </c>
      <c r="AN75" s="100">
        <v>0</v>
      </c>
      <c r="AO75" s="100">
        <v>0</v>
      </c>
      <c r="AP75" s="100">
        <v>0</v>
      </c>
      <c r="AQ75" s="100">
        <v>0</v>
      </c>
      <c r="AR75" s="100">
        <v>141.57</v>
      </c>
      <c r="AS75" s="100">
        <v>0</v>
      </c>
      <c r="AT75" s="100">
        <v>0</v>
      </c>
      <c r="AU75" s="55"/>
    </row>
    <row r="76" spans="1:47" s="26" customFormat="1" x14ac:dyDescent="0.2">
      <c r="A76" s="26">
        <v>72</v>
      </c>
      <c r="B76" s="91">
        <v>65</v>
      </c>
      <c r="C76" s="92" t="s">
        <v>409</v>
      </c>
      <c r="D76" s="92" t="s">
        <v>410</v>
      </c>
      <c r="E76" s="92" t="s">
        <v>74</v>
      </c>
      <c r="F76" s="92" t="s">
        <v>411</v>
      </c>
      <c r="G76" s="93" t="s">
        <v>412</v>
      </c>
      <c r="H76" s="94">
        <v>44608</v>
      </c>
      <c r="I76" s="95" t="s">
        <v>52</v>
      </c>
      <c r="J76" s="96" t="s">
        <v>158</v>
      </c>
      <c r="K76" s="91">
        <v>114</v>
      </c>
      <c r="L76" s="92" t="s">
        <v>413</v>
      </c>
      <c r="M76" s="91" t="s">
        <v>160</v>
      </c>
      <c r="N76" s="97" t="s">
        <v>414</v>
      </c>
      <c r="O76" s="92" t="s">
        <v>415</v>
      </c>
      <c r="P76" s="96" t="s">
        <v>58</v>
      </c>
      <c r="Q76" s="91" t="s">
        <v>163</v>
      </c>
      <c r="R76" s="92">
        <v>202219</v>
      </c>
      <c r="S76" s="92">
        <v>202219</v>
      </c>
      <c r="T76" s="92">
        <v>202219</v>
      </c>
      <c r="U76" s="91" t="s">
        <v>60</v>
      </c>
      <c r="V76" s="97"/>
      <c r="W76" s="97" t="s">
        <v>416</v>
      </c>
      <c r="X76" s="92" t="s">
        <v>62</v>
      </c>
      <c r="Y76" s="99">
        <f t="shared" si="8"/>
        <v>5565.35</v>
      </c>
      <c r="Z76" s="99">
        <f t="shared" si="6"/>
        <v>513.34</v>
      </c>
      <c r="AA76" s="100">
        <f t="shared" si="7"/>
        <v>5052.01</v>
      </c>
      <c r="AB76" s="100">
        <v>0</v>
      </c>
      <c r="AC76" s="100">
        <v>0</v>
      </c>
      <c r="AD76" s="100">
        <v>5565.35</v>
      </c>
      <c r="AE76" s="100">
        <v>0</v>
      </c>
      <c r="AF76" s="100">
        <v>0</v>
      </c>
      <c r="AG76" s="100">
        <v>0</v>
      </c>
      <c r="AH76" s="100">
        <v>0</v>
      </c>
      <c r="AI76" s="100">
        <v>0</v>
      </c>
      <c r="AJ76" s="100">
        <v>0</v>
      </c>
      <c r="AK76" s="100">
        <v>0</v>
      </c>
      <c r="AL76" s="100">
        <v>0</v>
      </c>
      <c r="AM76" s="100">
        <v>0</v>
      </c>
      <c r="AN76" s="100">
        <v>0</v>
      </c>
      <c r="AO76" s="100">
        <v>0</v>
      </c>
      <c r="AP76" s="100">
        <v>0</v>
      </c>
      <c r="AQ76" s="100">
        <v>0</v>
      </c>
      <c r="AR76" s="100">
        <v>513.34</v>
      </c>
      <c r="AS76" s="100">
        <v>0</v>
      </c>
      <c r="AT76" s="100">
        <v>0</v>
      </c>
      <c r="AU76" s="55"/>
    </row>
    <row r="77" spans="1:47" s="26" customFormat="1" x14ac:dyDescent="0.2">
      <c r="A77" s="26">
        <v>28</v>
      </c>
      <c r="B77" s="91">
        <v>66</v>
      </c>
      <c r="C77" s="92" t="s">
        <v>417</v>
      </c>
      <c r="D77" s="92" t="s">
        <v>418</v>
      </c>
      <c r="E77" s="92" t="s">
        <v>419</v>
      </c>
      <c r="F77" s="92" t="s">
        <v>420</v>
      </c>
      <c r="G77" s="93" t="s">
        <v>421</v>
      </c>
      <c r="H77" s="134">
        <v>44642</v>
      </c>
      <c r="I77" s="95" t="s">
        <v>52</v>
      </c>
      <c r="J77" s="96" t="s">
        <v>158</v>
      </c>
      <c r="K77" s="91">
        <v>114</v>
      </c>
      <c r="L77" s="92" t="s">
        <v>422</v>
      </c>
      <c r="M77" s="91" t="s">
        <v>115</v>
      </c>
      <c r="N77" s="97" t="s">
        <v>305</v>
      </c>
      <c r="O77" s="92" t="s">
        <v>306</v>
      </c>
      <c r="P77" s="96" t="s">
        <v>58</v>
      </c>
      <c r="Q77" s="91" t="s">
        <v>163</v>
      </c>
      <c r="R77" s="92">
        <v>202219</v>
      </c>
      <c r="S77" s="92">
        <v>202219</v>
      </c>
      <c r="T77" s="92">
        <v>202219</v>
      </c>
      <c r="U77" s="91" t="s">
        <v>60</v>
      </c>
      <c r="V77" s="97"/>
      <c r="W77" s="98">
        <v>963452</v>
      </c>
      <c r="X77" s="92" t="s">
        <v>62</v>
      </c>
      <c r="Y77" s="99">
        <f t="shared" si="8"/>
        <v>6870.51</v>
      </c>
      <c r="Z77" s="99">
        <f t="shared" si="6"/>
        <v>756.44</v>
      </c>
      <c r="AA77" s="100">
        <f t="shared" si="7"/>
        <v>6114.07</v>
      </c>
      <c r="AB77" s="100">
        <v>0</v>
      </c>
      <c r="AC77" s="100">
        <v>0</v>
      </c>
      <c r="AD77" s="100">
        <v>6870.51</v>
      </c>
      <c r="AE77" s="100">
        <v>0</v>
      </c>
      <c r="AF77" s="100">
        <v>0</v>
      </c>
      <c r="AG77" s="100">
        <v>0</v>
      </c>
      <c r="AH77" s="100">
        <v>0</v>
      </c>
      <c r="AI77" s="100">
        <v>0</v>
      </c>
      <c r="AJ77" s="100">
        <v>0</v>
      </c>
      <c r="AK77" s="100">
        <v>0</v>
      </c>
      <c r="AL77" s="100">
        <v>0</v>
      </c>
      <c r="AM77" s="100">
        <v>0</v>
      </c>
      <c r="AN77" s="100">
        <v>0</v>
      </c>
      <c r="AO77" s="100">
        <v>0</v>
      </c>
      <c r="AP77" s="100">
        <v>0</v>
      </c>
      <c r="AQ77" s="100">
        <v>0</v>
      </c>
      <c r="AR77" s="100">
        <v>756.44</v>
      </c>
      <c r="AS77" s="100">
        <v>0</v>
      </c>
      <c r="AT77" s="100">
        <v>0</v>
      </c>
      <c r="AU77" s="55"/>
    </row>
    <row r="78" spans="1:47" s="26" customFormat="1" x14ac:dyDescent="0.2">
      <c r="A78" s="26">
        <v>54</v>
      </c>
      <c r="B78" s="91">
        <v>67</v>
      </c>
      <c r="C78" s="92" t="s">
        <v>423</v>
      </c>
      <c r="D78" s="92" t="s">
        <v>424</v>
      </c>
      <c r="E78" s="92" t="s">
        <v>74</v>
      </c>
      <c r="F78" s="92" t="s">
        <v>425</v>
      </c>
      <c r="G78" s="93" t="s">
        <v>426</v>
      </c>
      <c r="H78" s="94">
        <v>44652</v>
      </c>
      <c r="I78" s="95" t="s">
        <v>52</v>
      </c>
      <c r="J78" s="96" t="s">
        <v>158</v>
      </c>
      <c r="K78" s="91">
        <v>114</v>
      </c>
      <c r="L78" s="92" t="s">
        <v>427</v>
      </c>
      <c r="M78" s="91" t="s">
        <v>160</v>
      </c>
      <c r="N78" s="97" t="s">
        <v>428</v>
      </c>
      <c r="O78" s="92" t="s">
        <v>429</v>
      </c>
      <c r="P78" s="96" t="s">
        <v>58</v>
      </c>
      <c r="Q78" s="91" t="s">
        <v>163</v>
      </c>
      <c r="R78" s="92">
        <v>202219</v>
      </c>
      <c r="S78" s="92">
        <v>202219</v>
      </c>
      <c r="T78" s="92">
        <v>202219</v>
      </c>
      <c r="U78" s="91" t="s">
        <v>60</v>
      </c>
      <c r="V78" s="97"/>
      <c r="W78" s="98">
        <v>981442</v>
      </c>
      <c r="X78" s="92" t="s">
        <v>62</v>
      </c>
      <c r="Y78" s="99">
        <f t="shared" si="8"/>
        <v>9329.73</v>
      </c>
      <c r="Z78" s="99">
        <f t="shared" si="6"/>
        <v>1281.73</v>
      </c>
      <c r="AA78" s="100">
        <f t="shared" si="7"/>
        <v>8048</v>
      </c>
      <c r="AB78" s="100">
        <v>0</v>
      </c>
      <c r="AC78" s="100">
        <v>0</v>
      </c>
      <c r="AD78" s="100">
        <v>9329.73</v>
      </c>
      <c r="AE78" s="100">
        <v>0</v>
      </c>
      <c r="AF78" s="100">
        <v>0</v>
      </c>
      <c r="AG78" s="100">
        <v>0</v>
      </c>
      <c r="AH78" s="100">
        <v>0</v>
      </c>
      <c r="AI78" s="100">
        <v>0</v>
      </c>
      <c r="AJ78" s="100">
        <v>0</v>
      </c>
      <c r="AK78" s="100">
        <v>0</v>
      </c>
      <c r="AL78" s="100">
        <v>0</v>
      </c>
      <c r="AM78" s="100">
        <v>0</v>
      </c>
      <c r="AN78" s="100">
        <v>0</v>
      </c>
      <c r="AO78" s="100">
        <v>0</v>
      </c>
      <c r="AP78" s="100">
        <v>0</v>
      </c>
      <c r="AQ78" s="100">
        <v>0</v>
      </c>
      <c r="AR78" s="100">
        <v>1281.73</v>
      </c>
      <c r="AS78" s="100">
        <v>0</v>
      </c>
      <c r="AT78" s="100">
        <v>0</v>
      </c>
      <c r="AU78" s="55"/>
    </row>
    <row r="79" spans="1:47" s="26" customFormat="1" x14ac:dyDescent="0.2">
      <c r="A79" s="26">
        <v>47</v>
      </c>
      <c r="B79" s="91">
        <v>68</v>
      </c>
      <c r="C79" s="92" t="s">
        <v>430</v>
      </c>
      <c r="D79" s="92" t="s">
        <v>431</v>
      </c>
      <c r="E79" s="92" t="s">
        <v>432</v>
      </c>
      <c r="F79" s="92" t="s">
        <v>433</v>
      </c>
      <c r="G79" s="93" t="s">
        <v>434</v>
      </c>
      <c r="H79" s="94">
        <v>44652</v>
      </c>
      <c r="I79" s="95" t="s">
        <v>52</v>
      </c>
      <c r="J79" s="96" t="s">
        <v>158</v>
      </c>
      <c r="K79" s="91">
        <v>114</v>
      </c>
      <c r="L79" s="92" t="s">
        <v>435</v>
      </c>
      <c r="M79" s="91" t="s">
        <v>115</v>
      </c>
      <c r="N79" s="97" t="s">
        <v>389</v>
      </c>
      <c r="O79" s="92" t="s">
        <v>390</v>
      </c>
      <c r="P79" s="96" t="s">
        <v>58</v>
      </c>
      <c r="Q79" s="91" t="s">
        <v>163</v>
      </c>
      <c r="R79" s="92">
        <v>202219</v>
      </c>
      <c r="S79" s="92">
        <v>202219</v>
      </c>
      <c r="T79" s="92">
        <v>202219</v>
      </c>
      <c r="U79" s="91" t="s">
        <v>60</v>
      </c>
      <c r="V79" s="97"/>
      <c r="W79" s="98">
        <v>249364</v>
      </c>
      <c r="X79" s="92" t="s">
        <v>62</v>
      </c>
      <c r="Y79" s="99">
        <f t="shared" si="8"/>
        <v>4907.04</v>
      </c>
      <c r="Z79" s="99">
        <f t="shared" si="6"/>
        <v>407.04</v>
      </c>
      <c r="AA79" s="100">
        <f t="shared" si="7"/>
        <v>4500</v>
      </c>
      <c r="AB79" s="100">
        <v>0</v>
      </c>
      <c r="AC79" s="100">
        <v>0</v>
      </c>
      <c r="AD79" s="100">
        <v>4907.04</v>
      </c>
      <c r="AE79" s="100">
        <v>0</v>
      </c>
      <c r="AF79" s="100">
        <v>0</v>
      </c>
      <c r="AG79" s="100">
        <v>0</v>
      </c>
      <c r="AH79" s="100">
        <v>0</v>
      </c>
      <c r="AI79" s="100">
        <v>0</v>
      </c>
      <c r="AJ79" s="100">
        <v>0</v>
      </c>
      <c r="AK79" s="100">
        <v>0</v>
      </c>
      <c r="AL79" s="100">
        <v>0</v>
      </c>
      <c r="AM79" s="100">
        <v>0</v>
      </c>
      <c r="AN79" s="100">
        <v>0</v>
      </c>
      <c r="AO79" s="100">
        <v>0</v>
      </c>
      <c r="AP79" s="100">
        <v>0</v>
      </c>
      <c r="AQ79" s="100">
        <v>0</v>
      </c>
      <c r="AR79" s="100">
        <v>407.04</v>
      </c>
      <c r="AS79" s="100">
        <v>0</v>
      </c>
      <c r="AT79" s="100">
        <v>0</v>
      </c>
      <c r="AU79" s="55"/>
    </row>
    <row r="80" spans="1:47" s="26" customFormat="1" x14ac:dyDescent="0.2">
      <c r="A80" s="26">
        <v>29</v>
      </c>
      <c r="B80" s="91">
        <v>71</v>
      </c>
      <c r="C80" s="92" t="s">
        <v>436</v>
      </c>
      <c r="D80" s="92" t="s">
        <v>437</v>
      </c>
      <c r="E80" s="92" t="s">
        <v>438</v>
      </c>
      <c r="F80" s="92" t="s">
        <v>439</v>
      </c>
      <c r="G80" s="93" t="s">
        <v>440</v>
      </c>
      <c r="H80" s="94">
        <v>44669</v>
      </c>
      <c r="I80" s="95" t="s">
        <v>52</v>
      </c>
      <c r="J80" s="96" t="s">
        <v>158</v>
      </c>
      <c r="K80" s="91">
        <v>114</v>
      </c>
      <c r="L80" s="92" t="s">
        <v>441</v>
      </c>
      <c r="M80" s="91" t="s">
        <v>115</v>
      </c>
      <c r="N80" s="97" t="s">
        <v>305</v>
      </c>
      <c r="O80" s="92" t="s">
        <v>306</v>
      </c>
      <c r="P80" s="96" t="s">
        <v>58</v>
      </c>
      <c r="Q80" s="91" t="s">
        <v>163</v>
      </c>
      <c r="R80" s="92">
        <v>202219</v>
      </c>
      <c r="S80" s="92">
        <v>202219</v>
      </c>
      <c r="T80" s="92">
        <v>202219</v>
      </c>
      <c r="U80" s="91" t="s">
        <v>60</v>
      </c>
      <c r="V80" s="135"/>
      <c r="W80" s="135">
        <v>117494</v>
      </c>
      <c r="X80" s="135" t="s">
        <v>62</v>
      </c>
      <c r="Y80" s="99">
        <f t="shared" si="8"/>
        <v>4543.1000000000004</v>
      </c>
      <c r="Z80" s="99">
        <f t="shared" si="6"/>
        <v>359.1</v>
      </c>
      <c r="AA80" s="100">
        <f t="shared" si="7"/>
        <v>4184</v>
      </c>
      <c r="AB80" s="100">
        <v>0</v>
      </c>
      <c r="AC80" s="100">
        <v>0</v>
      </c>
      <c r="AD80" s="136">
        <v>4543.1000000000004</v>
      </c>
      <c r="AE80" s="100">
        <v>0</v>
      </c>
      <c r="AF80" s="100">
        <v>0</v>
      </c>
      <c r="AG80" s="100">
        <v>0</v>
      </c>
      <c r="AH80" s="100">
        <v>0</v>
      </c>
      <c r="AI80" s="100">
        <v>0</v>
      </c>
      <c r="AJ80" s="100">
        <v>0</v>
      </c>
      <c r="AK80" s="100">
        <v>0</v>
      </c>
      <c r="AL80" s="100">
        <v>0</v>
      </c>
      <c r="AM80" s="100">
        <v>0</v>
      </c>
      <c r="AN80" s="100">
        <v>0</v>
      </c>
      <c r="AO80" s="100">
        <v>0</v>
      </c>
      <c r="AP80" s="100">
        <v>0</v>
      </c>
      <c r="AQ80" s="100">
        <v>0</v>
      </c>
      <c r="AR80" s="100">
        <v>359.1</v>
      </c>
      <c r="AS80" s="100">
        <v>0</v>
      </c>
      <c r="AT80" s="100">
        <v>0</v>
      </c>
      <c r="AU80" s="55"/>
    </row>
    <row r="81" spans="1:47" s="26" customFormat="1" x14ac:dyDescent="0.2">
      <c r="A81" s="26">
        <v>78</v>
      </c>
      <c r="B81" s="91">
        <v>72</v>
      </c>
      <c r="C81" s="92" t="s">
        <v>442</v>
      </c>
      <c r="D81" s="92" t="s">
        <v>443</v>
      </c>
      <c r="E81" s="92" t="s">
        <v>74</v>
      </c>
      <c r="F81" s="92" t="s">
        <v>444</v>
      </c>
      <c r="G81" s="93" t="s">
        <v>445</v>
      </c>
      <c r="H81" s="94">
        <v>44683</v>
      </c>
      <c r="I81" s="95" t="s">
        <v>52</v>
      </c>
      <c r="J81" s="96" t="s">
        <v>158</v>
      </c>
      <c r="K81" s="91">
        <v>114</v>
      </c>
      <c r="L81" s="92" t="s">
        <v>348</v>
      </c>
      <c r="M81" s="91" t="s">
        <v>115</v>
      </c>
      <c r="N81" s="97" t="s">
        <v>347</v>
      </c>
      <c r="O81" s="92" t="s">
        <v>348</v>
      </c>
      <c r="P81" s="96" t="s">
        <v>58</v>
      </c>
      <c r="Q81" s="91" t="s">
        <v>163</v>
      </c>
      <c r="R81" s="92">
        <v>202219</v>
      </c>
      <c r="S81" s="92">
        <v>202219</v>
      </c>
      <c r="T81" s="92">
        <v>202219</v>
      </c>
      <c r="U81" s="91" t="s">
        <v>60</v>
      </c>
      <c r="V81" s="135"/>
      <c r="W81" s="135">
        <v>332891</v>
      </c>
      <c r="X81" s="135" t="s">
        <v>62</v>
      </c>
      <c r="Y81" s="99">
        <f t="shared" si="8"/>
        <v>6979.78</v>
      </c>
      <c r="Z81" s="99">
        <f t="shared" si="6"/>
        <v>779.78</v>
      </c>
      <c r="AA81" s="100">
        <f t="shared" si="7"/>
        <v>6200</v>
      </c>
      <c r="AB81" s="100">
        <v>0</v>
      </c>
      <c r="AC81" s="100">
        <v>0</v>
      </c>
      <c r="AD81" s="136">
        <v>6979.78</v>
      </c>
      <c r="AE81" s="100">
        <v>0</v>
      </c>
      <c r="AF81" s="100">
        <v>0</v>
      </c>
      <c r="AG81" s="100">
        <v>0</v>
      </c>
      <c r="AH81" s="100">
        <v>0</v>
      </c>
      <c r="AI81" s="100">
        <v>0</v>
      </c>
      <c r="AJ81" s="100">
        <v>0</v>
      </c>
      <c r="AK81" s="100">
        <v>0</v>
      </c>
      <c r="AL81" s="100">
        <v>0</v>
      </c>
      <c r="AM81" s="100">
        <v>0</v>
      </c>
      <c r="AN81" s="100">
        <v>0</v>
      </c>
      <c r="AO81" s="100">
        <v>0</v>
      </c>
      <c r="AP81" s="100">
        <v>0</v>
      </c>
      <c r="AQ81" s="100">
        <v>0</v>
      </c>
      <c r="AR81" s="100">
        <v>779.78</v>
      </c>
      <c r="AS81" s="100">
        <v>0</v>
      </c>
      <c r="AT81" s="100">
        <v>0</v>
      </c>
      <c r="AU81" s="55"/>
    </row>
    <row r="82" spans="1:47" s="26" customFormat="1" x14ac:dyDescent="0.2">
      <c r="A82" s="26">
        <v>30</v>
      </c>
      <c r="B82" s="91">
        <v>73</v>
      </c>
      <c r="C82" s="92" t="s">
        <v>446</v>
      </c>
      <c r="D82" s="92" t="s">
        <v>447</v>
      </c>
      <c r="E82" s="92" t="s">
        <v>74</v>
      </c>
      <c r="F82" s="92" t="s">
        <v>171</v>
      </c>
      <c r="G82" s="93" t="s">
        <v>448</v>
      </c>
      <c r="H82" s="94">
        <v>44690</v>
      </c>
      <c r="I82" s="95" t="s">
        <v>52</v>
      </c>
      <c r="J82" s="96" t="s">
        <v>158</v>
      </c>
      <c r="K82" s="91">
        <v>113</v>
      </c>
      <c r="L82" s="92" t="s">
        <v>449</v>
      </c>
      <c r="M82" s="91" t="s">
        <v>55</v>
      </c>
      <c r="N82" s="97" t="s">
        <v>305</v>
      </c>
      <c r="O82" s="92" t="s">
        <v>306</v>
      </c>
      <c r="P82" s="96" t="s">
        <v>58</v>
      </c>
      <c r="Q82" s="91" t="s">
        <v>163</v>
      </c>
      <c r="R82" s="92">
        <v>202219</v>
      </c>
      <c r="S82" s="92">
        <v>202219</v>
      </c>
      <c r="T82" s="92">
        <v>202219</v>
      </c>
      <c r="U82" s="91" t="s">
        <v>60</v>
      </c>
      <c r="V82" s="135"/>
      <c r="W82" s="135">
        <v>220500</v>
      </c>
      <c r="X82" s="135" t="s">
        <v>62</v>
      </c>
      <c r="Y82" s="99">
        <f t="shared" si="8"/>
        <v>14711.37</v>
      </c>
      <c r="Z82" s="99">
        <f t="shared" si="6"/>
        <v>2461.37</v>
      </c>
      <c r="AA82" s="100">
        <f t="shared" si="7"/>
        <v>12250</v>
      </c>
      <c r="AB82" s="100">
        <v>0</v>
      </c>
      <c r="AC82" s="100">
        <v>0</v>
      </c>
      <c r="AD82" s="136">
        <v>14711.37</v>
      </c>
      <c r="AE82" s="100">
        <v>0</v>
      </c>
      <c r="AF82" s="100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00">
        <v>0</v>
      </c>
      <c r="AQ82" s="100">
        <v>0</v>
      </c>
      <c r="AR82" s="100">
        <v>2461.37</v>
      </c>
      <c r="AS82" s="100">
        <v>0</v>
      </c>
      <c r="AT82" s="100">
        <v>0</v>
      </c>
      <c r="AU82" s="55"/>
    </row>
    <row r="83" spans="1:47" s="26" customFormat="1" x14ac:dyDescent="0.2">
      <c r="A83" s="26">
        <v>31</v>
      </c>
      <c r="B83" s="91">
        <v>74</v>
      </c>
      <c r="C83" s="92" t="s">
        <v>450</v>
      </c>
      <c r="D83" s="92" t="s">
        <v>451</v>
      </c>
      <c r="E83" s="92" t="s">
        <v>452</v>
      </c>
      <c r="F83" s="92" t="s">
        <v>74</v>
      </c>
      <c r="G83" s="93" t="s">
        <v>453</v>
      </c>
      <c r="H83" s="94">
        <v>44690</v>
      </c>
      <c r="I83" s="95" t="s">
        <v>52</v>
      </c>
      <c r="J83" s="96" t="s">
        <v>158</v>
      </c>
      <c r="K83" s="91">
        <v>114</v>
      </c>
      <c r="L83" s="92" t="s">
        <v>454</v>
      </c>
      <c r="M83" s="91" t="s">
        <v>115</v>
      </c>
      <c r="N83" s="97" t="s">
        <v>305</v>
      </c>
      <c r="O83" s="92" t="s">
        <v>306</v>
      </c>
      <c r="P83" s="96" t="s">
        <v>58</v>
      </c>
      <c r="Q83" s="91" t="s">
        <v>163</v>
      </c>
      <c r="R83" s="92">
        <v>202219</v>
      </c>
      <c r="S83" s="92">
        <v>202219</v>
      </c>
      <c r="T83" s="92">
        <v>202219</v>
      </c>
      <c r="U83" s="91" t="s">
        <v>60</v>
      </c>
      <c r="V83" s="135"/>
      <c r="W83" s="135">
        <v>215760</v>
      </c>
      <c r="X83" s="135" t="s">
        <v>62</v>
      </c>
      <c r="Y83" s="99">
        <f t="shared" si="8"/>
        <v>8185.27</v>
      </c>
      <c r="Z83" s="99">
        <f t="shared" si="6"/>
        <v>1037.27</v>
      </c>
      <c r="AA83" s="100">
        <f t="shared" si="7"/>
        <v>7148</v>
      </c>
      <c r="AB83" s="100">
        <v>0</v>
      </c>
      <c r="AC83" s="100">
        <v>0</v>
      </c>
      <c r="AD83" s="100">
        <v>8185.27</v>
      </c>
      <c r="AE83" s="100">
        <v>0</v>
      </c>
      <c r="AF83" s="100">
        <v>0</v>
      </c>
      <c r="AG83" s="100">
        <v>0</v>
      </c>
      <c r="AH83" s="100">
        <v>0</v>
      </c>
      <c r="AI83" s="100">
        <v>0</v>
      </c>
      <c r="AJ83" s="100">
        <v>0</v>
      </c>
      <c r="AK83" s="100">
        <v>0</v>
      </c>
      <c r="AL83" s="100">
        <v>0</v>
      </c>
      <c r="AM83" s="100">
        <v>0</v>
      </c>
      <c r="AN83" s="100">
        <v>0</v>
      </c>
      <c r="AO83" s="100">
        <v>0</v>
      </c>
      <c r="AP83" s="100">
        <v>0</v>
      </c>
      <c r="AQ83" s="100">
        <v>0</v>
      </c>
      <c r="AR83" s="100">
        <v>1037.27</v>
      </c>
      <c r="AS83" s="100">
        <v>0</v>
      </c>
      <c r="AT83" s="100">
        <v>0</v>
      </c>
      <c r="AU83" s="55"/>
    </row>
    <row r="84" spans="1:47" s="26" customFormat="1" x14ac:dyDescent="0.2">
      <c r="A84" s="26">
        <v>32</v>
      </c>
      <c r="B84" s="91">
        <v>75</v>
      </c>
      <c r="C84" s="92" t="s">
        <v>455</v>
      </c>
      <c r="D84" s="92" t="s">
        <v>456</v>
      </c>
      <c r="E84" s="92" t="s">
        <v>457</v>
      </c>
      <c r="F84" s="92" t="s">
        <v>74</v>
      </c>
      <c r="G84" s="93" t="s">
        <v>458</v>
      </c>
      <c r="H84" s="94">
        <v>44690</v>
      </c>
      <c r="I84" s="95" t="s">
        <v>52</v>
      </c>
      <c r="J84" s="96" t="s">
        <v>158</v>
      </c>
      <c r="K84" s="91">
        <v>114</v>
      </c>
      <c r="L84" s="92" t="s">
        <v>454</v>
      </c>
      <c r="M84" s="91" t="s">
        <v>115</v>
      </c>
      <c r="N84" s="97" t="s">
        <v>305</v>
      </c>
      <c r="O84" s="92" t="s">
        <v>306</v>
      </c>
      <c r="P84" s="96" t="s">
        <v>58</v>
      </c>
      <c r="Q84" s="91" t="s">
        <v>163</v>
      </c>
      <c r="R84" s="92">
        <v>202219</v>
      </c>
      <c r="S84" s="92">
        <v>202219</v>
      </c>
      <c r="T84" s="92">
        <v>202219</v>
      </c>
      <c r="U84" s="91" t="s">
        <v>60</v>
      </c>
      <c r="V84" s="135"/>
      <c r="W84" s="135">
        <v>976700</v>
      </c>
      <c r="X84" s="135" t="s">
        <v>62</v>
      </c>
      <c r="Y84" s="99">
        <f t="shared" si="8"/>
        <v>8185.27</v>
      </c>
      <c r="Z84" s="99">
        <f t="shared" si="6"/>
        <v>1037.27</v>
      </c>
      <c r="AA84" s="100">
        <f t="shared" si="7"/>
        <v>7148</v>
      </c>
      <c r="AB84" s="100">
        <v>0</v>
      </c>
      <c r="AC84" s="100">
        <v>0</v>
      </c>
      <c r="AD84" s="100">
        <v>8185.27</v>
      </c>
      <c r="AE84" s="100">
        <v>0</v>
      </c>
      <c r="AF84" s="100">
        <v>0</v>
      </c>
      <c r="AG84" s="100">
        <v>0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0">
        <v>0</v>
      </c>
      <c r="AN84" s="100">
        <v>0</v>
      </c>
      <c r="AO84" s="100">
        <v>0</v>
      </c>
      <c r="AP84" s="100">
        <v>0</v>
      </c>
      <c r="AQ84" s="100">
        <v>0</v>
      </c>
      <c r="AR84" s="100">
        <v>1037.27</v>
      </c>
      <c r="AS84" s="100">
        <v>0</v>
      </c>
      <c r="AT84" s="100">
        <v>0</v>
      </c>
      <c r="AU84" s="55"/>
    </row>
    <row r="85" spans="1:47" s="26" customFormat="1" x14ac:dyDescent="0.2">
      <c r="A85" s="26">
        <v>50</v>
      </c>
      <c r="B85" s="91">
        <v>76</v>
      </c>
      <c r="C85" s="92" t="s">
        <v>459</v>
      </c>
      <c r="D85" s="92" t="s">
        <v>460</v>
      </c>
      <c r="E85" s="92" t="s">
        <v>74</v>
      </c>
      <c r="F85" s="92" t="s">
        <v>461</v>
      </c>
      <c r="G85" s="92" t="s">
        <v>462</v>
      </c>
      <c r="H85" s="94">
        <v>44704</v>
      </c>
      <c r="I85" s="95" t="s">
        <v>52</v>
      </c>
      <c r="J85" s="96" t="s">
        <v>158</v>
      </c>
      <c r="K85" s="91">
        <v>114</v>
      </c>
      <c r="L85" s="92" t="s">
        <v>463</v>
      </c>
      <c r="M85" s="91" t="s">
        <v>160</v>
      </c>
      <c r="N85" s="97" t="s">
        <v>464</v>
      </c>
      <c r="O85" s="92" t="s">
        <v>465</v>
      </c>
      <c r="P85" s="96" t="s">
        <v>58</v>
      </c>
      <c r="Q85" s="91" t="s">
        <v>163</v>
      </c>
      <c r="R85" s="92">
        <v>202219</v>
      </c>
      <c r="S85" s="92">
        <v>202219</v>
      </c>
      <c r="T85" s="92">
        <v>202219</v>
      </c>
      <c r="U85" s="91" t="s">
        <v>60</v>
      </c>
      <c r="V85" s="135"/>
      <c r="W85" s="135">
        <v>838535</v>
      </c>
      <c r="X85" s="135" t="s">
        <v>62</v>
      </c>
      <c r="Y85" s="99">
        <f t="shared" si="8"/>
        <v>4259.22</v>
      </c>
      <c r="Z85" s="99">
        <f t="shared" si="6"/>
        <v>328.22</v>
      </c>
      <c r="AA85" s="100">
        <f t="shared" si="7"/>
        <v>3931</v>
      </c>
      <c r="AB85" s="100">
        <v>0</v>
      </c>
      <c r="AC85" s="100">
        <v>0</v>
      </c>
      <c r="AD85" s="100">
        <v>4259.22</v>
      </c>
      <c r="AE85" s="100">
        <v>0</v>
      </c>
      <c r="AF85" s="100">
        <v>0</v>
      </c>
      <c r="AG85" s="100">
        <v>0</v>
      </c>
      <c r="AH85" s="100">
        <v>0</v>
      </c>
      <c r="AI85" s="100">
        <v>0</v>
      </c>
      <c r="AJ85" s="100">
        <v>0</v>
      </c>
      <c r="AK85" s="100">
        <v>0</v>
      </c>
      <c r="AL85" s="100">
        <v>0</v>
      </c>
      <c r="AM85" s="100">
        <v>0</v>
      </c>
      <c r="AN85" s="100">
        <v>0</v>
      </c>
      <c r="AO85" s="100">
        <v>0</v>
      </c>
      <c r="AP85" s="100">
        <v>0</v>
      </c>
      <c r="AQ85" s="100">
        <v>0</v>
      </c>
      <c r="AR85" s="100">
        <v>328.22</v>
      </c>
      <c r="AS85" s="100">
        <v>0</v>
      </c>
      <c r="AT85" s="100">
        <v>0</v>
      </c>
      <c r="AU85" s="55"/>
    </row>
    <row r="86" spans="1:47" s="26" customFormat="1" ht="12.75" customHeight="1" x14ac:dyDescent="0.2">
      <c r="A86" s="26">
        <v>24</v>
      </c>
      <c r="B86" s="91">
        <v>77</v>
      </c>
      <c r="C86" s="92" t="s">
        <v>466</v>
      </c>
      <c r="D86" s="92" t="s">
        <v>467</v>
      </c>
      <c r="E86" s="92" t="s">
        <v>132</v>
      </c>
      <c r="F86" s="92" t="s">
        <v>468</v>
      </c>
      <c r="G86" s="92" t="s">
        <v>469</v>
      </c>
      <c r="H86" s="94">
        <v>44757</v>
      </c>
      <c r="I86" s="95" t="s">
        <v>52</v>
      </c>
      <c r="J86" s="96" t="s">
        <v>158</v>
      </c>
      <c r="K86" s="91">
        <v>114</v>
      </c>
      <c r="L86" s="92" t="s">
        <v>470</v>
      </c>
      <c r="M86" s="91" t="s">
        <v>160</v>
      </c>
      <c r="N86" s="97" t="s">
        <v>56</v>
      </c>
      <c r="O86" s="92" t="s">
        <v>57</v>
      </c>
      <c r="P86" s="96" t="s">
        <v>58</v>
      </c>
      <c r="Q86" s="91" t="s">
        <v>163</v>
      </c>
      <c r="R86" s="92">
        <v>202219</v>
      </c>
      <c r="S86" s="92">
        <v>202219</v>
      </c>
      <c r="T86" s="92">
        <v>202219</v>
      </c>
      <c r="U86" s="91" t="s">
        <v>60</v>
      </c>
      <c r="V86" s="135"/>
      <c r="W86" s="135">
        <v>796366</v>
      </c>
      <c r="X86" s="135" t="s">
        <v>62</v>
      </c>
      <c r="Y86" s="99">
        <f t="shared" si="8"/>
        <v>5564.12</v>
      </c>
      <c r="Z86" s="99">
        <f t="shared" si="6"/>
        <v>513.12</v>
      </c>
      <c r="AA86" s="100">
        <f t="shared" si="7"/>
        <v>5051</v>
      </c>
      <c r="AB86" s="100">
        <v>0</v>
      </c>
      <c r="AC86" s="100">
        <v>0</v>
      </c>
      <c r="AD86" s="100">
        <v>5564.12</v>
      </c>
      <c r="AE86" s="100">
        <v>0</v>
      </c>
      <c r="AF86" s="100">
        <v>0</v>
      </c>
      <c r="AG86" s="100">
        <v>0</v>
      </c>
      <c r="AH86" s="100">
        <v>0</v>
      </c>
      <c r="AI86" s="100">
        <v>0</v>
      </c>
      <c r="AJ86" s="100">
        <v>0</v>
      </c>
      <c r="AK86" s="100">
        <v>0</v>
      </c>
      <c r="AL86" s="100">
        <v>0</v>
      </c>
      <c r="AM86" s="100">
        <v>0</v>
      </c>
      <c r="AN86" s="100">
        <v>0</v>
      </c>
      <c r="AO86" s="100">
        <v>0</v>
      </c>
      <c r="AP86" s="100">
        <v>0</v>
      </c>
      <c r="AQ86" s="100">
        <v>0</v>
      </c>
      <c r="AR86" s="100">
        <v>513.12</v>
      </c>
      <c r="AS86" s="100">
        <v>0</v>
      </c>
      <c r="AT86" s="100">
        <v>0</v>
      </c>
      <c r="AU86" s="55"/>
    </row>
    <row r="87" spans="1:47" s="26" customFormat="1" ht="12.75" customHeight="1" x14ac:dyDescent="0.2">
      <c r="A87" s="26">
        <v>57</v>
      </c>
      <c r="B87" s="91">
        <v>78</v>
      </c>
      <c r="C87" s="92" t="s">
        <v>471</v>
      </c>
      <c r="D87" s="92" t="s">
        <v>472</v>
      </c>
      <c r="E87" s="92" t="s">
        <v>74</v>
      </c>
      <c r="F87" s="92" t="s">
        <v>473</v>
      </c>
      <c r="G87" s="92" t="s">
        <v>474</v>
      </c>
      <c r="H87" s="94">
        <v>44757</v>
      </c>
      <c r="I87" s="95" t="s">
        <v>52</v>
      </c>
      <c r="J87" s="96" t="s">
        <v>158</v>
      </c>
      <c r="K87" s="91">
        <v>114</v>
      </c>
      <c r="L87" s="92" t="s">
        <v>475</v>
      </c>
      <c r="M87" s="91" t="s">
        <v>160</v>
      </c>
      <c r="N87" s="97" t="s">
        <v>262</v>
      </c>
      <c r="O87" s="92" t="s">
        <v>263</v>
      </c>
      <c r="P87" s="96" t="s">
        <v>58</v>
      </c>
      <c r="Q87" s="91" t="s">
        <v>163</v>
      </c>
      <c r="R87" s="92">
        <v>202219</v>
      </c>
      <c r="S87" s="92">
        <v>202219</v>
      </c>
      <c r="T87" s="92">
        <v>202219</v>
      </c>
      <c r="U87" s="91" t="s">
        <v>60</v>
      </c>
      <c r="V87" s="135"/>
      <c r="W87" s="135"/>
      <c r="X87" s="135" t="s">
        <v>62</v>
      </c>
      <c r="Y87" s="99">
        <f t="shared" si="8"/>
        <v>4999.95</v>
      </c>
      <c r="Z87" s="99">
        <f t="shared" si="6"/>
        <v>421.91</v>
      </c>
      <c r="AA87" s="100">
        <f t="shared" si="7"/>
        <v>4578.04</v>
      </c>
      <c r="AB87" s="100">
        <v>0</v>
      </c>
      <c r="AC87" s="100">
        <v>0</v>
      </c>
      <c r="AD87" s="100">
        <v>4999.95</v>
      </c>
      <c r="AE87" s="100">
        <v>0</v>
      </c>
      <c r="AF87" s="100">
        <v>0</v>
      </c>
      <c r="AG87" s="100">
        <v>0</v>
      </c>
      <c r="AH87" s="100">
        <v>0</v>
      </c>
      <c r="AI87" s="100">
        <v>0</v>
      </c>
      <c r="AJ87" s="100">
        <v>0</v>
      </c>
      <c r="AK87" s="100">
        <v>0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421.91</v>
      </c>
      <c r="AS87" s="100">
        <v>0</v>
      </c>
      <c r="AT87" s="100">
        <v>0</v>
      </c>
      <c r="AU87" s="55"/>
    </row>
    <row r="88" spans="1:47" s="26" customFormat="1" ht="12.75" customHeight="1" x14ac:dyDescent="0.2">
      <c r="A88" s="26">
        <v>67</v>
      </c>
      <c r="B88" s="91">
        <v>79</v>
      </c>
      <c r="C88" s="92" t="s">
        <v>476</v>
      </c>
      <c r="D88" s="92" t="s">
        <v>477</v>
      </c>
      <c r="E88" s="92" t="s">
        <v>478</v>
      </c>
      <c r="F88" s="92" t="s">
        <v>425</v>
      </c>
      <c r="G88" s="92" t="s">
        <v>479</v>
      </c>
      <c r="H88" s="94">
        <v>44757</v>
      </c>
      <c r="I88" s="95" t="s">
        <v>52</v>
      </c>
      <c r="J88" s="96" t="s">
        <v>158</v>
      </c>
      <c r="K88" s="91">
        <v>114</v>
      </c>
      <c r="L88" s="92" t="s">
        <v>480</v>
      </c>
      <c r="M88" s="91" t="s">
        <v>160</v>
      </c>
      <c r="N88" s="97" t="s">
        <v>161</v>
      </c>
      <c r="O88" s="92" t="s">
        <v>162</v>
      </c>
      <c r="P88" s="96" t="s">
        <v>58</v>
      </c>
      <c r="Q88" s="91" t="s">
        <v>163</v>
      </c>
      <c r="R88" s="92">
        <v>202219</v>
      </c>
      <c r="S88" s="92">
        <v>202219</v>
      </c>
      <c r="T88" s="92">
        <v>202219</v>
      </c>
      <c r="U88" s="91" t="s">
        <v>60</v>
      </c>
      <c r="V88" s="135"/>
      <c r="W88" s="135"/>
      <c r="X88" s="135" t="s">
        <v>62</v>
      </c>
      <c r="Y88" s="99">
        <f t="shared" si="8"/>
        <v>4336.95</v>
      </c>
      <c r="Z88" s="99">
        <f t="shared" si="6"/>
        <v>336.67</v>
      </c>
      <c r="AA88" s="100">
        <f t="shared" si="7"/>
        <v>4000.2799999999997</v>
      </c>
      <c r="AB88" s="100">
        <v>0</v>
      </c>
      <c r="AC88" s="100">
        <v>0</v>
      </c>
      <c r="AD88" s="100">
        <v>4336.95</v>
      </c>
      <c r="AE88" s="100">
        <v>0</v>
      </c>
      <c r="AF88" s="100">
        <v>0</v>
      </c>
      <c r="AG88" s="100">
        <v>0</v>
      </c>
      <c r="AH88" s="100">
        <v>0</v>
      </c>
      <c r="AI88" s="100">
        <v>0</v>
      </c>
      <c r="AJ88" s="100">
        <v>0</v>
      </c>
      <c r="AK88" s="100">
        <v>0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0</v>
      </c>
      <c r="AR88" s="100">
        <v>336.67</v>
      </c>
      <c r="AS88" s="100">
        <v>0</v>
      </c>
      <c r="AT88" s="100">
        <v>0</v>
      </c>
      <c r="AU88" s="55"/>
    </row>
    <row r="89" spans="1:47" s="26" customFormat="1" ht="12.75" customHeight="1" x14ac:dyDescent="0.2">
      <c r="A89" s="26">
        <v>48</v>
      </c>
      <c r="B89" s="91">
        <v>80</v>
      </c>
      <c r="C89" s="92" t="s">
        <v>481</v>
      </c>
      <c r="D89" s="92" t="s">
        <v>482</v>
      </c>
      <c r="E89" s="92" t="s">
        <v>110</v>
      </c>
      <c r="F89" s="92" t="s">
        <v>246</v>
      </c>
      <c r="G89" s="92" t="s">
        <v>483</v>
      </c>
      <c r="H89" s="94">
        <v>44757</v>
      </c>
      <c r="I89" s="95" t="s">
        <v>52</v>
      </c>
      <c r="J89" s="96" t="s">
        <v>158</v>
      </c>
      <c r="K89" s="91">
        <v>114</v>
      </c>
      <c r="L89" s="92" t="s">
        <v>435</v>
      </c>
      <c r="M89" s="91" t="s">
        <v>160</v>
      </c>
      <c r="N89" s="97" t="s">
        <v>389</v>
      </c>
      <c r="O89" s="92" t="s">
        <v>390</v>
      </c>
      <c r="P89" s="96" t="s">
        <v>58</v>
      </c>
      <c r="Q89" s="91" t="s">
        <v>163</v>
      </c>
      <c r="R89" s="92">
        <v>202219</v>
      </c>
      <c r="S89" s="92">
        <v>202219</v>
      </c>
      <c r="T89" s="92">
        <v>202219</v>
      </c>
      <c r="U89" s="91" t="s">
        <v>60</v>
      </c>
      <c r="V89" s="135"/>
      <c r="W89" s="135"/>
      <c r="X89" s="135" t="s">
        <v>62</v>
      </c>
      <c r="Y89" s="99">
        <f t="shared" si="8"/>
        <v>4907.04</v>
      </c>
      <c r="Z89" s="99">
        <f t="shared" si="6"/>
        <v>407.04</v>
      </c>
      <c r="AA89" s="100">
        <f t="shared" si="7"/>
        <v>4500</v>
      </c>
      <c r="AB89" s="100">
        <v>0</v>
      </c>
      <c r="AC89" s="100">
        <v>0</v>
      </c>
      <c r="AD89" s="100">
        <v>4907.04</v>
      </c>
      <c r="AE89" s="100">
        <v>0</v>
      </c>
      <c r="AF89" s="100">
        <v>0</v>
      </c>
      <c r="AG89" s="100">
        <v>0</v>
      </c>
      <c r="AH89" s="100">
        <v>0</v>
      </c>
      <c r="AI89" s="100">
        <v>0</v>
      </c>
      <c r="AJ89" s="100">
        <v>0</v>
      </c>
      <c r="AK89" s="100">
        <v>0</v>
      </c>
      <c r="AL89" s="100">
        <v>0</v>
      </c>
      <c r="AM89" s="100">
        <v>0</v>
      </c>
      <c r="AN89" s="100">
        <v>0</v>
      </c>
      <c r="AO89" s="100">
        <v>0</v>
      </c>
      <c r="AP89" s="100">
        <v>0</v>
      </c>
      <c r="AQ89" s="100">
        <v>0</v>
      </c>
      <c r="AR89" s="100">
        <v>407.04</v>
      </c>
      <c r="AS89" s="100">
        <v>0</v>
      </c>
      <c r="AT89" s="100">
        <v>0</v>
      </c>
      <c r="AU89" s="55"/>
    </row>
    <row r="90" spans="1:47" s="26" customFormat="1" ht="12.75" customHeight="1" x14ac:dyDescent="0.2">
      <c r="A90" s="26">
        <v>33</v>
      </c>
      <c r="B90" s="91">
        <v>101</v>
      </c>
      <c r="C90" s="92"/>
      <c r="D90" s="92"/>
      <c r="E90" s="92" t="s">
        <v>171</v>
      </c>
      <c r="F90" s="92" t="s">
        <v>484</v>
      </c>
      <c r="G90" s="92" t="s">
        <v>485</v>
      </c>
      <c r="H90" s="94">
        <v>44798</v>
      </c>
      <c r="I90" s="95"/>
      <c r="J90" s="96"/>
      <c r="K90" s="91"/>
      <c r="L90" s="92"/>
      <c r="M90" s="91"/>
      <c r="N90" s="97" t="s">
        <v>305</v>
      </c>
      <c r="O90" s="92" t="s">
        <v>306</v>
      </c>
      <c r="P90" s="96"/>
      <c r="Q90" s="91"/>
      <c r="R90" s="92"/>
      <c r="S90" s="92"/>
      <c r="T90" s="92"/>
      <c r="U90" s="91"/>
      <c r="V90" s="135"/>
      <c r="W90" s="135"/>
      <c r="X90" s="135"/>
      <c r="Y90" s="99">
        <f t="shared" si="8"/>
        <v>9904.5</v>
      </c>
      <c r="Z90" s="99">
        <f t="shared" si="6"/>
        <v>1404.5</v>
      </c>
      <c r="AA90" s="100">
        <f t="shared" si="7"/>
        <v>8500</v>
      </c>
      <c r="AB90" s="100">
        <v>0</v>
      </c>
      <c r="AC90" s="100">
        <v>0</v>
      </c>
      <c r="AD90" s="100">
        <v>9904.5</v>
      </c>
      <c r="AE90" s="100">
        <v>0</v>
      </c>
      <c r="AF90" s="100">
        <v>0</v>
      </c>
      <c r="AG90" s="100">
        <v>0</v>
      </c>
      <c r="AH90" s="100">
        <v>0</v>
      </c>
      <c r="AI90" s="100">
        <v>0</v>
      </c>
      <c r="AJ90" s="100">
        <v>0</v>
      </c>
      <c r="AK90" s="100">
        <v>0</v>
      </c>
      <c r="AL90" s="100">
        <v>0</v>
      </c>
      <c r="AM90" s="100">
        <v>0</v>
      </c>
      <c r="AN90" s="100">
        <v>0</v>
      </c>
      <c r="AO90" s="100">
        <v>0</v>
      </c>
      <c r="AP90" s="100">
        <v>0</v>
      </c>
      <c r="AQ90" s="100">
        <v>0</v>
      </c>
      <c r="AR90" s="100">
        <v>1404.5</v>
      </c>
      <c r="AS90" s="100">
        <v>0</v>
      </c>
      <c r="AT90" s="100">
        <v>0</v>
      </c>
      <c r="AU90" s="55"/>
    </row>
    <row r="91" spans="1:47" s="26" customFormat="1" ht="12.75" customHeight="1" x14ac:dyDescent="0.2">
      <c r="A91" s="26">
        <v>49</v>
      </c>
      <c r="B91" s="91">
        <v>102</v>
      </c>
      <c r="C91" s="92"/>
      <c r="D91" s="92"/>
      <c r="E91" s="92" t="s">
        <v>50</v>
      </c>
      <c r="F91" s="92" t="s">
        <v>486</v>
      </c>
      <c r="G91" s="92" t="s">
        <v>487</v>
      </c>
      <c r="H91" s="94">
        <v>44805</v>
      </c>
      <c r="I91" s="95"/>
      <c r="J91" s="96"/>
      <c r="K91" s="91"/>
      <c r="L91" s="92"/>
      <c r="M91" s="91"/>
      <c r="N91" s="97" t="s">
        <v>389</v>
      </c>
      <c r="O91" s="92" t="s">
        <v>390</v>
      </c>
      <c r="P91" s="96"/>
      <c r="Q91" s="91"/>
      <c r="R91" s="92"/>
      <c r="S91" s="92"/>
      <c r="T91" s="92"/>
      <c r="U91" s="91"/>
      <c r="V91" s="135"/>
      <c r="W91" s="135"/>
      <c r="X91" s="135"/>
      <c r="Y91" s="99">
        <f t="shared" si="8"/>
        <v>4907.04</v>
      </c>
      <c r="Z91" s="99">
        <f t="shared" si="6"/>
        <v>407.04</v>
      </c>
      <c r="AA91" s="100">
        <f t="shared" si="7"/>
        <v>4500</v>
      </c>
      <c r="AB91" s="100">
        <v>0</v>
      </c>
      <c r="AC91" s="100">
        <v>0</v>
      </c>
      <c r="AD91" s="100">
        <v>4907.04</v>
      </c>
      <c r="AE91" s="100">
        <v>0</v>
      </c>
      <c r="AF91" s="100">
        <v>0</v>
      </c>
      <c r="AG91" s="100">
        <v>0</v>
      </c>
      <c r="AH91" s="100">
        <v>0</v>
      </c>
      <c r="AI91" s="100">
        <v>0</v>
      </c>
      <c r="AJ91" s="100">
        <v>0</v>
      </c>
      <c r="AK91" s="100">
        <v>0</v>
      </c>
      <c r="AL91" s="100">
        <v>0</v>
      </c>
      <c r="AM91" s="100">
        <v>0</v>
      </c>
      <c r="AN91" s="100">
        <v>0</v>
      </c>
      <c r="AO91" s="100">
        <v>0</v>
      </c>
      <c r="AP91" s="100">
        <v>0</v>
      </c>
      <c r="AQ91" s="100">
        <v>0</v>
      </c>
      <c r="AR91" s="100">
        <v>407.04</v>
      </c>
      <c r="AS91" s="100">
        <v>0</v>
      </c>
      <c r="AT91" s="100">
        <v>0</v>
      </c>
      <c r="AU91" s="55"/>
    </row>
    <row r="92" spans="1:47" s="26" customFormat="1" ht="12.75" customHeight="1" x14ac:dyDescent="0.2">
      <c r="A92" s="26">
        <v>49</v>
      </c>
      <c r="B92" s="91">
        <v>103</v>
      </c>
      <c r="C92" s="92"/>
      <c r="D92" s="92"/>
      <c r="E92" s="92" t="s">
        <v>488</v>
      </c>
      <c r="F92" s="92" t="s">
        <v>489</v>
      </c>
      <c r="G92" s="92" t="s">
        <v>490</v>
      </c>
      <c r="H92" s="94">
        <v>44866</v>
      </c>
      <c r="I92" s="95"/>
      <c r="J92" s="96"/>
      <c r="K92" s="91"/>
      <c r="L92" s="92" t="s">
        <v>491</v>
      </c>
      <c r="M92" s="91"/>
      <c r="N92" s="97" t="s">
        <v>389</v>
      </c>
      <c r="O92" s="92" t="s">
        <v>390</v>
      </c>
      <c r="P92" s="96"/>
      <c r="Q92" s="91"/>
      <c r="R92" s="92"/>
      <c r="S92" s="92"/>
      <c r="T92" s="92"/>
      <c r="U92" s="91"/>
      <c r="V92" s="135"/>
      <c r="W92" s="135"/>
      <c r="X92" s="135"/>
      <c r="Y92" s="99">
        <f t="shared" si="8"/>
        <v>6725.46</v>
      </c>
      <c r="Z92" s="99">
        <f t="shared" si="6"/>
        <v>725.46</v>
      </c>
      <c r="AA92" s="100">
        <f t="shared" si="7"/>
        <v>6000</v>
      </c>
      <c r="AB92" s="100">
        <v>0</v>
      </c>
      <c r="AC92" s="100">
        <v>0</v>
      </c>
      <c r="AD92" s="100">
        <v>6725.46</v>
      </c>
      <c r="AE92" s="100">
        <v>0</v>
      </c>
      <c r="AF92" s="100">
        <v>0</v>
      </c>
      <c r="AG92" s="100">
        <v>0</v>
      </c>
      <c r="AH92" s="100">
        <v>0</v>
      </c>
      <c r="AI92" s="100">
        <v>0</v>
      </c>
      <c r="AJ92" s="100">
        <v>0</v>
      </c>
      <c r="AK92" s="100">
        <v>0</v>
      </c>
      <c r="AL92" s="100">
        <v>0</v>
      </c>
      <c r="AM92" s="100">
        <v>0</v>
      </c>
      <c r="AN92" s="100">
        <v>0</v>
      </c>
      <c r="AO92" s="100">
        <v>0</v>
      </c>
      <c r="AP92" s="100">
        <v>0</v>
      </c>
      <c r="AQ92" s="100">
        <v>0</v>
      </c>
      <c r="AR92" s="100">
        <v>725.46</v>
      </c>
      <c r="AS92" s="100">
        <v>0</v>
      </c>
      <c r="AT92" s="100">
        <v>0</v>
      </c>
      <c r="AU92" s="55"/>
    </row>
    <row r="93" spans="1:47" s="4" customFormat="1" ht="12.75" thickBot="1" x14ac:dyDescent="0.25">
      <c r="E93" s="137"/>
      <c r="F93" s="137"/>
      <c r="G93" s="137"/>
      <c r="H93" s="88"/>
      <c r="I93" s="89"/>
      <c r="N93" s="138"/>
      <c r="V93" s="139" t="s">
        <v>184</v>
      </c>
      <c r="Y93" s="140">
        <f>SUM(Y12:Y92)</f>
        <v>513378.83999999991</v>
      </c>
      <c r="Z93" s="140">
        <f t="shared" ref="Z93:AT93" si="9">SUM(Z12:Z92)</f>
        <v>54437.999999999978</v>
      </c>
      <c r="AA93" s="140">
        <f t="shared" si="9"/>
        <v>458940.84</v>
      </c>
      <c r="AB93" s="140">
        <f t="shared" si="9"/>
        <v>69967.999999999985</v>
      </c>
      <c r="AC93" s="140">
        <f t="shared" si="9"/>
        <v>20357.29</v>
      </c>
      <c r="AD93" s="140">
        <f t="shared" si="9"/>
        <v>336620.45000000007</v>
      </c>
      <c r="AE93" s="140">
        <f t="shared" si="9"/>
        <v>44431.160000000011</v>
      </c>
      <c r="AF93" s="140">
        <f t="shared" si="9"/>
        <v>0</v>
      </c>
      <c r="AG93" s="140">
        <f t="shared" si="9"/>
        <v>0</v>
      </c>
      <c r="AH93" s="140">
        <f t="shared" si="9"/>
        <v>0</v>
      </c>
      <c r="AI93" s="140">
        <f t="shared" si="9"/>
        <v>1124</v>
      </c>
      <c r="AJ93" s="140">
        <f t="shared" si="9"/>
        <v>4950</v>
      </c>
      <c r="AK93" s="140">
        <f t="shared" si="9"/>
        <v>1013.5</v>
      </c>
      <c r="AL93" s="140">
        <f t="shared" si="9"/>
        <v>9010.75</v>
      </c>
      <c r="AM93" s="140">
        <f t="shared" si="9"/>
        <v>0</v>
      </c>
      <c r="AN93" s="140">
        <f t="shared" si="9"/>
        <v>0</v>
      </c>
      <c r="AO93" s="140">
        <f t="shared" si="9"/>
        <v>0</v>
      </c>
      <c r="AP93" s="140">
        <f t="shared" si="9"/>
        <v>25903.69</v>
      </c>
      <c r="AQ93" s="140">
        <f t="shared" si="9"/>
        <v>897</v>
      </c>
      <c r="AR93" s="140">
        <f t="shared" si="9"/>
        <v>52494.999999999985</v>
      </c>
      <c r="AS93" s="140">
        <f t="shared" si="9"/>
        <v>0</v>
      </c>
      <c r="AT93" s="140">
        <f t="shared" si="9"/>
        <v>1046</v>
      </c>
      <c r="AU93" s="71"/>
    </row>
    <row r="94" spans="1:47" s="28" customFormat="1" x14ac:dyDescent="0.2">
      <c r="E94" s="87"/>
      <c r="F94" s="87"/>
      <c r="G94" s="87"/>
      <c r="H94" s="88"/>
      <c r="I94" s="89"/>
      <c r="V94" s="58"/>
      <c r="Y94" s="141"/>
      <c r="Z94" s="142" t="s">
        <v>492</v>
      </c>
      <c r="AA94" s="143">
        <v>414007.84</v>
      </c>
      <c r="AB94" s="90"/>
      <c r="AC94" s="90"/>
      <c r="AD94" s="144">
        <f>SUM(AB93:AE93)</f>
        <v>471376.90000000008</v>
      </c>
      <c r="AE94" s="90"/>
      <c r="AF94" s="90"/>
      <c r="AG94" s="90"/>
      <c r="AH94" s="90"/>
      <c r="AI94" s="90"/>
      <c r="AJ94" s="90"/>
      <c r="AK94" s="144">
        <f>SUM(AI93:AK93)</f>
        <v>7087.5</v>
      </c>
      <c r="AL94" s="90"/>
      <c r="AM94" s="90"/>
      <c r="AN94" s="90"/>
      <c r="AO94" s="90"/>
      <c r="AP94" s="90"/>
      <c r="AQ94" s="90"/>
      <c r="AR94" s="90"/>
      <c r="AS94" s="90"/>
      <c r="AT94" s="90"/>
      <c r="AU94" s="80"/>
    </row>
    <row r="95" spans="1:47" s="28" customFormat="1" x14ac:dyDescent="0.2">
      <c r="E95" s="87"/>
      <c r="F95" s="87"/>
      <c r="G95" s="87"/>
      <c r="H95" s="88"/>
      <c r="I95" s="89"/>
      <c r="V95" s="58"/>
      <c r="Y95" s="145"/>
      <c r="Z95" s="118" t="s">
        <v>493</v>
      </c>
      <c r="AA95" s="146">
        <v>6200</v>
      </c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80"/>
    </row>
    <row r="96" spans="1:47" s="28" customFormat="1" x14ac:dyDescent="0.2">
      <c r="E96" s="87"/>
      <c r="F96" s="87"/>
      <c r="G96" s="87"/>
      <c r="H96" s="88"/>
      <c r="I96" s="89"/>
      <c r="V96" s="58"/>
      <c r="Y96" s="145"/>
      <c r="Z96" s="118" t="s">
        <v>493</v>
      </c>
      <c r="AA96" s="146">
        <v>6000</v>
      </c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80"/>
    </row>
    <row r="97" spans="1:64" s="28" customFormat="1" x14ac:dyDescent="0.2">
      <c r="E97" s="87"/>
      <c r="F97" s="87"/>
      <c r="G97" s="87"/>
      <c r="H97" s="88"/>
      <c r="I97" s="89"/>
      <c r="V97" s="58"/>
      <c r="Y97" s="145"/>
      <c r="Z97" s="29" t="s">
        <v>494</v>
      </c>
      <c r="AA97" s="146">
        <v>12633</v>
      </c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80"/>
    </row>
    <row r="98" spans="1:64" s="28" customFormat="1" ht="12.75" thickBot="1" x14ac:dyDescent="0.25">
      <c r="E98" s="87"/>
      <c r="F98" s="87"/>
      <c r="G98" s="87"/>
      <c r="H98" s="88"/>
      <c r="I98" s="89"/>
      <c r="V98" s="58"/>
      <c r="Y98" s="145"/>
      <c r="Z98" s="118" t="s">
        <v>495</v>
      </c>
      <c r="AA98" s="147">
        <v>20100</v>
      </c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80"/>
    </row>
    <row r="99" spans="1:64" s="28" customFormat="1" ht="12.75" thickBot="1" x14ac:dyDescent="0.25">
      <c r="E99" s="87"/>
      <c r="F99" s="87"/>
      <c r="G99" s="87"/>
      <c r="H99" s="88"/>
      <c r="I99" s="89"/>
      <c r="V99" s="58"/>
      <c r="Y99" s="148"/>
      <c r="Z99" s="149"/>
      <c r="AA99" s="150">
        <f>SUM(AA94:AA98)</f>
        <v>458940.84</v>
      </c>
      <c r="AB99" s="90">
        <f>SUM(AA93-AA99)</f>
        <v>0</v>
      </c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80"/>
    </row>
    <row r="100" spans="1:64" s="28" customFormat="1" x14ac:dyDescent="0.2">
      <c r="E100" s="87"/>
      <c r="F100" s="87"/>
      <c r="G100" s="87"/>
      <c r="H100" s="88"/>
      <c r="I100" s="89"/>
      <c r="V100" s="58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80"/>
    </row>
    <row r="101" spans="1:64" s="26" customFormat="1" x14ac:dyDescent="0.2">
      <c r="A101" s="26">
        <v>1</v>
      </c>
      <c r="B101" s="91">
        <v>9</v>
      </c>
      <c r="C101" s="92" t="s">
        <v>496</v>
      </c>
      <c r="D101" s="92" t="s">
        <v>497</v>
      </c>
      <c r="E101" s="92" t="s">
        <v>110</v>
      </c>
      <c r="F101" s="92" t="s">
        <v>324</v>
      </c>
      <c r="G101" s="93" t="s">
        <v>498</v>
      </c>
      <c r="H101" s="94">
        <v>44439</v>
      </c>
      <c r="I101" s="95" t="s">
        <v>52</v>
      </c>
      <c r="J101" s="96" t="s">
        <v>53</v>
      </c>
      <c r="K101" s="91">
        <v>111</v>
      </c>
      <c r="L101" s="92" t="s">
        <v>499</v>
      </c>
      <c r="M101" s="91" t="s">
        <v>55</v>
      </c>
      <c r="N101" s="97" t="s">
        <v>500</v>
      </c>
      <c r="O101" s="92" t="s">
        <v>501</v>
      </c>
      <c r="P101" s="96" t="s">
        <v>58</v>
      </c>
      <c r="Q101" s="91" t="s">
        <v>59</v>
      </c>
      <c r="R101" s="92">
        <v>202212</v>
      </c>
      <c r="S101" s="92">
        <v>202212</v>
      </c>
      <c r="T101" s="92">
        <v>202212</v>
      </c>
      <c r="U101" s="91" t="s">
        <v>60</v>
      </c>
      <c r="V101" s="97"/>
      <c r="W101" s="98">
        <v>864678</v>
      </c>
      <c r="X101" s="92" t="s">
        <v>62</v>
      </c>
      <c r="Y101" s="99">
        <v>13322.77</v>
      </c>
      <c r="Z101" s="99">
        <v>2134.77</v>
      </c>
      <c r="AA101" s="100">
        <f>SUM(Y101-Z101)</f>
        <v>11188</v>
      </c>
      <c r="AB101" s="100">
        <v>0</v>
      </c>
      <c r="AC101" s="100">
        <v>13322.77</v>
      </c>
      <c r="AD101" s="100">
        <v>0</v>
      </c>
      <c r="AE101" s="100">
        <v>0</v>
      </c>
      <c r="AF101" s="100">
        <v>0</v>
      </c>
      <c r="AG101" s="100">
        <v>0</v>
      </c>
      <c r="AH101" s="100">
        <v>0</v>
      </c>
      <c r="AI101" s="100">
        <v>0</v>
      </c>
      <c r="AJ101" s="100">
        <v>0</v>
      </c>
      <c r="AK101" s="100">
        <v>0</v>
      </c>
      <c r="AL101" s="100">
        <v>0</v>
      </c>
      <c r="AM101" s="100">
        <v>0</v>
      </c>
      <c r="AN101" s="100">
        <v>0</v>
      </c>
      <c r="AO101" s="100">
        <v>0</v>
      </c>
      <c r="AP101" s="100">
        <v>0</v>
      </c>
      <c r="AQ101" s="100">
        <v>0</v>
      </c>
      <c r="AR101" s="100">
        <v>2134.77</v>
      </c>
      <c r="AS101" s="100">
        <v>0</v>
      </c>
      <c r="AT101" s="100">
        <v>0</v>
      </c>
      <c r="AU101" s="55"/>
      <c r="AW101" s="58"/>
      <c r="AY101" s="58"/>
    </row>
    <row r="102" spans="1:64" s="101" customFormat="1" x14ac:dyDescent="0.2">
      <c r="A102" s="101">
        <v>2</v>
      </c>
      <c r="B102" s="102">
        <v>11</v>
      </c>
      <c r="C102" s="103" t="s">
        <v>502</v>
      </c>
      <c r="D102" s="103" t="s">
        <v>503</v>
      </c>
      <c r="E102" s="103" t="s">
        <v>425</v>
      </c>
      <c r="F102" s="103" t="s">
        <v>504</v>
      </c>
      <c r="G102" s="104" t="s">
        <v>505</v>
      </c>
      <c r="H102" s="105">
        <v>44439</v>
      </c>
      <c r="I102" s="106" t="s">
        <v>52</v>
      </c>
      <c r="J102" s="107" t="s">
        <v>158</v>
      </c>
      <c r="K102" s="102">
        <v>114</v>
      </c>
      <c r="L102" s="103" t="s">
        <v>506</v>
      </c>
      <c r="M102" s="102" t="s">
        <v>115</v>
      </c>
      <c r="N102" s="108" t="s">
        <v>500</v>
      </c>
      <c r="O102" s="103" t="s">
        <v>501</v>
      </c>
      <c r="P102" s="107" t="s">
        <v>58</v>
      </c>
      <c r="Q102" s="102" t="s">
        <v>163</v>
      </c>
      <c r="R102" s="92">
        <v>202212</v>
      </c>
      <c r="S102" s="92">
        <v>202212</v>
      </c>
      <c r="T102" s="92">
        <v>202212</v>
      </c>
      <c r="U102" s="102" t="s">
        <v>60</v>
      </c>
      <c r="V102" s="108"/>
      <c r="W102" s="109">
        <v>544148</v>
      </c>
      <c r="X102" s="103" t="s">
        <v>62</v>
      </c>
      <c r="Y102" s="99">
        <v>3051.43</v>
      </c>
      <c r="Z102" s="99">
        <f>AR102</f>
        <v>51.43</v>
      </c>
      <c r="AA102" s="99">
        <f>Y102-Z102</f>
        <v>3000</v>
      </c>
      <c r="AB102" s="110">
        <v>0</v>
      </c>
      <c r="AC102" s="110">
        <v>0</v>
      </c>
      <c r="AD102" s="111">
        <v>3051.43</v>
      </c>
      <c r="AE102" s="110">
        <v>0</v>
      </c>
      <c r="AF102" s="110">
        <v>0</v>
      </c>
      <c r="AG102" s="100">
        <v>0</v>
      </c>
      <c r="AH102" s="100">
        <v>0</v>
      </c>
      <c r="AI102" s="110">
        <v>0</v>
      </c>
      <c r="AJ102" s="110">
        <v>0</v>
      </c>
      <c r="AK102" s="110">
        <v>0</v>
      </c>
      <c r="AL102" s="100">
        <v>0</v>
      </c>
      <c r="AM102" s="100">
        <v>0</v>
      </c>
      <c r="AN102" s="100">
        <v>0</v>
      </c>
      <c r="AO102" s="100">
        <v>0</v>
      </c>
      <c r="AP102" s="100">
        <v>0</v>
      </c>
      <c r="AQ102" s="110">
        <v>0</v>
      </c>
      <c r="AR102" s="100">
        <v>51.43</v>
      </c>
      <c r="AS102" s="100">
        <v>0</v>
      </c>
      <c r="AT102" s="110">
        <v>0</v>
      </c>
      <c r="AU102" s="55"/>
      <c r="AV102" s="26"/>
      <c r="AW102" s="58"/>
      <c r="AX102" s="26"/>
      <c r="AY102" s="58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101" customFormat="1" x14ac:dyDescent="0.2">
      <c r="A103" s="101">
        <v>3</v>
      </c>
      <c r="B103" s="102">
        <v>12</v>
      </c>
      <c r="C103" s="103" t="s">
        <v>507</v>
      </c>
      <c r="D103" s="103" t="s">
        <v>508</v>
      </c>
      <c r="E103" s="103" t="s">
        <v>484</v>
      </c>
      <c r="F103" s="103" t="s">
        <v>65</v>
      </c>
      <c r="G103" s="104" t="s">
        <v>509</v>
      </c>
      <c r="H103" s="105">
        <v>44439</v>
      </c>
      <c r="I103" s="106" t="s">
        <v>52</v>
      </c>
      <c r="J103" s="107" t="s">
        <v>158</v>
      </c>
      <c r="K103" s="102">
        <v>114</v>
      </c>
      <c r="L103" s="103" t="s">
        <v>510</v>
      </c>
      <c r="M103" s="102" t="s">
        <v>115</v>
      </c>
      <c r="N103" s="108" t="s">
        <v>500</v>
      </c>
      <c r="O103" s="103" t="s">
        <v>501</v>
      </c>
      <c r="P103" s="107" t="s">
        <v>58</v>
      </c>
      <c r="Q103" s="102" t="s">
        <v>163</v>
      </c>
      <c r="R103" s="92">
        <v>202212</v>
      </c>
      <c r="S103" s="92">
        <v>202212</v>
      </c>
      <c r="T103" s="92">
        <v>202212</v>
      </c>
      <c r="U103" s="102" t="s">
        <v>60</v>
      </c>
      <c r="V103" s="108"/>
      <c r="W103" s="103">
        <v>911311</v>
      </c>
      <c r="X103" s="103" t="s">
        <v>62</v>
      </c>
      <c r="Y103" s="99">
        <f>AD103</f>
        <v>2252</v>
      </c>
      <c r="Z103" s="99">
        <v>0</v>
      </c>
      <c r="AA103" s="100">
        <f>Y103-Z103</f>
        <v>2252</v>
      </c>
      <c r="AB103" s="110">
        <v>0</v>
      </c>
      <c r="AC103" s="110">
        <v>0</v>
      </c>
      <c r="AD103" s="111">
        <v>2252</v>
      </c>
      <c r="AE103" s="110">
        <v>0</v>
      </c>
      <c r="AF103" s="110">
        <v>0</v>
      </c>
      <c r="AG103" s="100">
        <v>0</v>
      </c>
      <c r="AH103" s="100">
        <v>0</v>
      </c>
      <c r="AI103" s="110">
        <v>0</v>
      </c>
      <c r="AJ103" s="110">
        <v>0</v>
      </c>
      <c r="AK103" s="110">
        <v>0</v>
      </c>
      <c r="AL103" s="100">
        <v>0</v>
      </c>
      <c r="AM103" s="100">
        <v>0</v>
      </c>
      <c r="AN103" s="100">
        <v>0</v>
      </c>
      <c r="AO103" s="100">
        <v>0</v>
      </c>
      <c r="AP103" s="100">
        <v>0</v>
      </c>
      <c r="AQ103" s="110">
        <v>0</v>
      </c>
      <c r="AR103" s="100">
        <v>0</v>
      </c>
      <c r="AS103" s="100">
        <v>0</v>
      </c>
      <c r="AT103" s="110">
        <v>0</v>
      </c>
      <c r="AU103" s="55"/>
      <c r="AV103" s="26"/>
      <c r="AW103" s="58"/>
      <c r="AX103" s="26"/>
      <c r="AY103" s="58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26" customFormat="1" ht="12.75" customHeight="1" x14ac:dyDescent="0.2">
      <c r="A104" s="26">
        <v>4</v>
      </c>
      <c r="B104" s="91">
        <v>87</v>
      </c>
      <c r="C104" s="92" t="s">
        <v>511</v>
      </c>
      <c r="D104" s="92" t="s">
        <v>512</v>
      </c>
      <c r="E104" s="92" t="s">
        <v>513</v>
      </c>
      <c r="F104" s="92" t="s">
        <v>514</v>
      </c>
      <c r="G104" s="92" t="s">
        <v>515</v>
      </c>
      <c r="H104" s="94">
        <v>44658</v>
      </c>
      <c r="I104" s="95" t="s">
        <v>52</v>
      </c>
      <c r="J104" s="96" t="s">
        <v>158</v>
      </c>
      <c r="K104" s="91">
        <v>114</v>
      </c>
      <c r="L104" s="92" t="s">
        <v>516</v>
      </c>
      <c r="M104" s="91" t="s">
        <v>115</v>
      </c>
      <c r="N104" s="97" t="s">
        <v>500</v>
      </c>
      <c r="O104" s="92" t="s">
        <v>501</v>
      </c>
      <c r="P104" s="96" t="s">
        <v>58</v>
      </c>
      <c r="Q104" s="91" t="s">
        <v>163</v>
      </c>
      <c r="R104" s="92">
        <v>202212</v>
      </c>
      <c r="S104" s="92">
        <v>202212</v>
      </c>
      <c r="T104" s="92">
        <v>202212</v>
      </c>
      <c r="U104" s="91" t="s">
        <v>60</v>
      </c>
      <c r="V104" s="97"/>
      <c r="W104" s="98">
        <v>632236</v>
      </c>
      <c r="X104" s="92" t="s">
        <v>62</v>
      </c>
      <c r="Y104" s="99">
        <f>AD104</f>
        <v>3051.43</v>
      </c>
      <c r="Z104" s="99">
        <f>AR104</f>
        <v>51.43</v>
      </c>
      <c r="AA104" s="100">
        <f>Y104-Z104</f>
        <v>3000</v>
      </c>
      <c r="AB104" s="100">
        <v>0</v>
      </c>
      <c r="AC104" s="100">
        <v>0</v>
      </c>
      <c r="AD104" s="100">
        <v>3051.43</v>
      </c>
      <c r="AE104" s="100">
        <v>0</v>
      </c>
      <c r="AF104" s="100">
        <v>0</v>
      </c>
      <c r="AG104" s="100">
        <v>0</v>
      </c>
      <c r="AH104" s="100">
        <v>0</v>
      </c>
      <c r="AI104" s="100">
        <v>0</v>
      </c>
      <c r="AJ104" s="100">
        <v>0</v>
      </c>
      <c r="AK104" s="100">
        <v>0</v>
      </c>
      <c r="AL104" s="100">
        <v>0</v>
      </c>
      <c r="AM104" s="100">
        <v>0</v>
      </c>
      <c r="AN104" s="100">
        <v>0</v>
      </c>
      <c r="AO104" s="100">
        <v>0</v>
      </c>
      <c r="AP104" s="100">
        <v>0</v>
      </c>
      <c r="AQ104" s="100">
        <v>0</v>
      </c>
      <c r="AR104" s="100">
        <v>51.43</v>
      </c>
      <c r="AS104" s="100">
        <v>0</v>
      </c>
      <c r="AT104" s="100">
        <v>0</v>
      </c>
      <c r="AU104" s="55"/>
    </row>
    <row r="105" spans="1:64" s="26" customFormat="1" ht="15.75" x14ac:dyDescent="0.25">
      <c r="B105" s="112"/>
      <c r="C105" s="113"/>
      <c r="D105" s="113"/>
      <c r="E105" s="113"/>
      <c r="F105" s="113"/>
      <c r="G105" s="113"/>
      <c r="H105" s="88"/>
      <c r="I105" s="89"/>
      <c r="J105" s="114"/>
      <c r="K105" s="112"/>
      <c r="L105" s="113"/>
      <c r="M105" s="112"/>
      <c r="N105" s="115"/>
      <c r="O105" s="113"/>
      <c r="P105" s="114"/>
      <c r="Q105" s="112"/>
      <c r="R105" s="113"/>
      <c r="S105" s="113"/>
      <c r="T105" s="113"/>
      <c r="U105" s="112"/>
      <c r="V105" s="115"/>
      <c r="W105" s="116"/>
      <c r="X105" s="113"/>
      <c r="Y105" s="117">
        <f>SUM(Y101:Y104)</f>
        <v>21677.63</v>
      </c>
      <c r="Z105" s="117">
        <f t="shared" ref="Z105:AT105" si="10">SUM(Z101:Z104)</f>
        <v>2237.6299999999997</v>
      </c>
      <c r="AA105" s="117">
        <f>SUM(AA101:AA104)</f>
        <v>19440</v>
      </c>
      <c r="AB105" s="117">
        <f t="shared" si="10"/>
        <v>0</v>
      </c>
      <c r="AC105" s="117">
        <f t="shared" si="10"/>
        <v>13322.77</v>
      </c>
      <c r="AD105" s="117">
        <f t="shared" si="10"/>
        <v>8354.86</v>
      </c>
      <c r="AE105" s="117">
        <f t="shared" si="10"/>
        <v>0</v>
      </c>
      <c r="AF105" s="117">
        <f t="shared" si="10"/>
        <v>0</v>
      </c>
      <c r="AG105" s="117">
        <f t="shared" si="10"/>
        <v>0</v>
      </c>
      <c r="AH105" s="117">
        <f t="shared" si="10"/>
        <v>0</v>
      </c>
      <c r="AI105" s="117">
        <f t="shared" si="10"/>
        <v>0</v>
      </c>
      <c r="AJ105" s="117">
        <f t="shared" si="10"/>
        <v>0</v>
      </c>
      <c r="AK105" s="117">
        <f t="shared" si="10"/>
        <v>0</v>
      </c>
      <c r="AL105" s="117">
        <f t="shared" si="10"/>
        <v>0</v>
      </c>
      <c r="AM105" s="117">
        <f t="shared" si="10"/>
        <v>0</v>
      </c>
      <c r="AN105" s="117">
        <f t="shared" si="10"/>
        <v>0</v>
      </c>
      <c r="AO105" s="117">
        <f t="shared" si="10"/>
        <v>0</v>
      </c>
      <c r="AP105" s="117">
        <f t="shared" si="10"/>
        <v>0</v>
      </c>
      <c r="AQ105" s="117">
        <f t="shared" si="10"/>
        <v>0</v>
      </c>
      <c r="AR105" s="117">
        <f t="shared" si="10"/>
        <v>2237.6299999999997</v>
      </c>
      <c r="AS105" s="117">
        <f t="shared" si="10"/>
        <v>0</v>
      </c>
      <c r="AT105" s="117">
        <f t="shared" si="10"/>
        <v>0</v>
      </c>
      <c r="AU105" s="55"/>
    </row>
    <row r="106" spans="1:64" s="26" customFormat="1" ht="12.75" customHeight="1" x14ac:dyDescent="0.2">
      <c r="B106" s="112"/>
      <c r="C106" s="113"/>
      <c r="D106" s="113"/>
      <c r="E106" s="113"/>
      <c r="F106" s="113"/>
      <c r="G106" s="113"/>
      <c r="H106" s="88"/>
      <c r="I106" s="89"/>
      <c r="J106" s="114"/>
      <c r="K106" s="112"/>
      <c r="L106" s="113"/>
      <c r="M106" s="112"/>
      <c r="N106" s="115"/>
      <c r="O106" s="113"/>
      <c r="P106" s="114"/>
      <c r="Q106" s="112"/>
      <c r="R106" s="113"/>
      <c r="S106" s="113"/>
      <c r="T106" s="113"/>
      <c r="U106" s="112"/>
      <c r="V106" s="115"/>
      <c r="W106" s="116"/>
      <c r="X106" s="113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55"/>
    </row>
    <row r="107" spans="1:64" x14ac:dyDescent="0.2">
      <c r="AB107" s="119"/>
      <c r="AC107" s="119"/>
      <c r="AI107" s="120"/>
      <c r="AJ107" s="121"/>
    </row>
    <row r="108" spans="1:64" x14ac:dyDescent="0.2">
      <c r="V108" s="26"/>
      <c r="W108" s="26"/>
      <c r="X108" s="26"/>
      <c r="Y108" s="8"/>
    </row>
    <row r="109" spans="1:64" s="26" customFormat="1" x14ac:dyDescent="0.2">
      <c r="I109" s="3"/>
      <c r="J109" s="4"/>
      <c r="K109" s="4"/>
      <c r="L109" s="1"/>
      <c r="M109" s="4"/>
      <c r="N109" s="5"/>
      <c r="O109" s="1"/>
      <c r="P109" s="4"/>
      <c r="Q109" s="4"/>
      <c r="R109" s="1"/>
      <c r="S109" s="1"/>
      <c r="T109" s="1"/>
      <c r="U109" s="1"/>
      <c r="V109" s="6"/>
      <c r="W109" s="1"/>
      <c r="X109" s="1"/>
      <c r="Y109" s="7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31"/>
    </row>
    <row r="110" spans="1:64" s="26" customFormat="1" x14ac:dyDescent="0.2">
      <c r="I110" s="3"/>
      <c r="J110" s="4"/>
      <c r="K110" s="4"/>
      <c r="L110" s="1"/>
      <c r="M110" s="4"/>
      <c r="N110" s="5"/>
      <c r="O110" s="1"/>
      <c r="P110" s="4"/>
      <c r="Q110" s="4"/>
      <c r="R110" s="1"/>
      <c r="S110" s="1"/>
      <c r="T110" s="1"/>
      <c r="U110" s="1"/>
      <c r="V110" s="6"/>
      <c r="W110" s="1"/>
      <c r="X110" s="1"/>
      <c r="Y110" s="7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31"/>
    </row>
    <row r="114" spans="1:64" x14ac:dyDescent="0.2">
      <c r="B114" s="122" t="s">
        <v>517</v>
      </c>
    </row>
    <row r="115" spans="1:64" s="26" customFormat="1" x14ac:dyDescent="0.2">
      <c r="A115" s="26">
        <v>1</v>
      </c>
      <c r="B115" s="91">
        <v>2</v>
      </c>
      <c r="C115" s="92" t="s">
        <v>496</v>
      </c>
      <c r="D115" s="92" t="s">
        <v>497</v>
      </c>
      <c r="E115" s="92" t="s">
        <v>484</v>
      </c>
      <c r="F115" s="92" t="s">
        <v>74</v>
      </c>
      <c r="G115" s="93" t="s">
        <v>518</v>
      </c>
      <c r="H115" s="94">
        <v>44439</v>
      </c>
      <c r="I115" s="95" t="s">
        <v>52</v>
      </c>
      <c r="J115" s="96" t="s">
        <v>53</v>
      </c>
      <c r="K115" s="91">
        <v>111</v>
      </c>
      <c r="L115" s="92" t="s">
        <v>519</v>
      </c>
      <c r="M115" s="91" t="s">
        <v>55</v>
      </c>
      <c r="N115" s="97" t="s">
        <v>520</v>
      </c>
      <c r="O115" s="92" t="s">
        <v>517</v>
      </c>
      <c r="P115" s="96" t="s">
        <v>58</v>
      </c>
      <c r="Q115" s="91" t="s">
        <v>59</v>
      </c>
      <c r="R115" s="92">
        <v>202212</v>
      </c>
      <c r="S115" s="92">
        <v>202212</v>
      </c>
      <c r="T115" s="92">
        <v>202212</v>
      </c>
      <c r="U115" s="91" t="s">
        <v>60</v>
      </c>
      <c r="V115" s="97"/>
      <c r="W115" s="98">
        <v>864678</v>
      </c>
      <c r="X115" s="92" t="s">
        <v>62</v>
      </c>
      <c r="Y115" s="99">
        <f t="shared" ref="Y115:Y133" si="11">AD115</f>
        <v>5196.33</v>
      </c>
      <c r="Z115" s="99">
        <f t="shared" ref="Z115:Z131" si="12">SUM(AQ115:AT115)</f>
        <v>453.33</v>
      </c>
      <c r="AA115" s="100">
        <f t="shared" ref="AA115:AA131" si="13">SUM(Y115-Z115)</f>
        <v>4743</v>
      </c>
      <c r="AB115" s="100"/>
      <c r="AC115" s="100"/>
      <c r="AD115" s="100">
        <v>5196.33</v>
      </c>
      <c r="AE115" s="100">
        <v>0</v>
      </c>
      <c r="AF115" s="100">
        <v>0</v>
      </c>
      <c r="AG115" s="100">
        <v>0</v>
      </c>
      <c r="AH115" s="100">
        <v>0</v>
      </c>
      <c r="AI115" s="100">
        <v>0</v>
      </c>
      <c r="AJ115" s="100">
        <v>0</v>
      </c>
      <c r="AK115" s="100">
        <v>0</v>
      </c>
      <c r="AL115" s="100">
        <v>0</v>
      </c>
      <c r="AM115" s="100">
        <v>0</v>
      </c>
      <c r="AN115" s="100">
        <v>0</v>
      </c>
      <c r="AO115" s="100">
        <v>0</v>
      </c>
      <c r="AP115" s="100">
        <v>0</v>
      </c>
      <c r="AQ115" s="100">
        <v>0</v>
      </c>
      <c r="AR115" s="100">
        <v>453.33</v>
      </c>
      <c r="AS115" s="100">
        <v>0</v>
      </c>
      <c r="AT115" s="100">
        <v>0</v>
      </c>
      <c r="AU115" s="55"/>
      <c r="AW115" s="58"/>
      <c r="AY115" s="58"/>
    </row>
    <row r="116" spans="1:64" s="101" customFormat="1" x14ac:dyDescent="0.2">
      <c r="A116" s="26">
        <v>2</v>
      </c>
      <c r="B116" s="102">
        <v>5</v>
      </c>
      <c r="C116" s="103" t="s">
        <v>507</v>
      </c>
      <c r="D116" s="103" t="s">
        <v>508</v>
      </c>
      <c r="E116" s="103" t="s">
        <v>74</v>
      </c>
      <c r="F116" s="103" t="s">
        <v>74</v>
      </c>
      <c r="G116" s="104" t="s">
        <v>521</v>
      </c>
      <c r="H116" s="105">
        <v>44439</v>
      </c>
      <c r="I116" s="106" t="s">
        <v>52</v>
      </c>
      <c r="J116" s="107" t="s">
        <v>158</v>
      </c>
      <c r="K116" s="102">
        <v>114</v>
      </c>
      <c r="L116" s="103" t="s">
        <v>522</v>
      </c>
      <c r="M116" s="102" t="s">
        <v>115</v>
      </c>
      <c r="N116" s="97" t="s">
        <v>520</v>
      </c>
      <c r="O116" s="92" t="s">
        <v>517</v>
      </c>
      <c r="P116" s="107" t="s">
        <v>58</v>
      </c>
      <c r="Q116" s="102" t="s">
        <v>163</v>
      </c>
      <c r="R116" s="92">
        <v>202212</v>
      </c>
      <c r="S116" s="92">
        <v>202212</v>
      </c>
      <c r="T116" s="92">
        <v>202212</v>
      </c>
      <c r="U116" s="102" t="s">
        <v>60</v>
      </c>
      <c r="V116" s="108"/>
      <c r="W116" s="103">
        <v>911311</v>
      </c>
      <c r="X116" s="103" t="s">
        <v>62</v>
      </c>
      <c r="Y116" s="99">
        <f t="shared" si="11"/>
        <v>1362.99</v>
      </c>
      <c r="Z116" s="99">
        <f t="shared" si="12"/>
        <v>72.98</v>
      </c>
      <c r="AA116" s="100">
        <f t="shared" si="13"/>
        <v>1290.01</v>
      </c>
      <c r="AB116" s="110"/>
      <c r="AC116" s="110"/>
      <c r="AD116" s="111">
        <v>1362.99</v>
      </c>
      <c r="AE116" s="110">
        <v>0</v>
      </c>
      <c r="AF116" s="110">
        <v>0</v>
      </c>
      <c r="AG116" s="100">
        <v>0</v>
      </c>
      <c r="AH116" s="100">
        <v>0</v>
      </c>
      <c r="AI116" s="110">
        <v>0</v>
      </c>
      <c r="AJ116" s="110">
        <v>0</v>
      </c>
      <c r="AK116" s="110">
        <v>0</v>
      </c>
      <c r="AL116" s="100">
        <v>0</v>
      </c>
      <c r="AM116" s="100">
        <v>0</v>
      </c>
      <c r="AN116" s="100">
        <v>0</v>
      </c>
      <c r="AO116" s="100">
        <v>0</v>
      </c>
      <c r="AP116" s="100">
        <v>0</v>
      </c>
      <c r="AQ116" s="110">
        <v>0</v>
      </c>
      <c r="AR116" s="100">
        <v>72.98</v>
      </c>
      <c r="AS116" s="100">
        <v>0</v>
      </c>
      <c r="AT116" s="110">
        <v>0</v>
      </c>
      <c r="AU116" s="55"/>
      <c r="AV116" s="26"/>
      <c r="AW116" s="58"/>
      <c r="AX116" s="26"/>
      <c r="AY116" s="58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26" customFormat="1" ht="12.75" customHeight="1" x14ac:dyDescent="0.2">
      <c r="A117" s="26">
        <v>3</v>
      </c>
      <c r="B117" s="91">
        <v>7</v>
      </c>
      <c r="C117" s="92" t="s">
        <v>511</v>
      </c>
      <c r="D117" s="92" t="s">
        <v>512</v>
      </c>
      <c r="E117" s="92" t="s">
        <v>400</v>
      </c>
      <c r="F117" s="92" t="s">
        <v>523</v>
      </c>
      <c r="G117" s="92" t="s">
        <v>524</v>
      </c>
      <c r="H117" s="94">
        <v>44658</v>
      </c>
      <c r="I117" s="95" t="s">
        <v>52</v>
      </c>
      <c r="J117" s="96" t="s">
        <v>158</v>
      </c>
      <c r="K117" s="91">
        <v>114</v>
      </c>
      <c r="L117" s="103" t="s">
        <v>522</v>
      </c>
      <c r="M117" s="91" t="s">
        <v>115</v>
      </c>
      <c r="N117" s="97" t="s">
        <v>520</v>
      </c>
      <c r="O117" s="92" t="s">
        <v>517</v>
      </c>
      <c r="P117" s="96" t="s">
        <v>58</v>
      </c>
      <c r="Q117" s="91" t="s">
        <v>163</v>
      </c>
      <c r="R117" s="92">
        <v>202212</v>
      </c>
      <c r="S117" s="92">
        <v>202212</v>
      </c>
      <c r="T117" s="92">
        <v>202212</v>
      </c>
      <c r="U117" s="91" t="s">
        <v>60</v>
      </c>
      <c r="V117" s="97"/>
      <c r="W117" s="98">
        <v>632236</v>
      </c>
      <c r="X117" s="92" t="s">
        <v>62</v>
      </c>
      <c r="Y117" s="99">
        <f t="shared" si="11"/>
        <v>4673.2700000000004</v>
      </c>
      <c r="Z117" s="99">
        <f t="shared" si="12"/>
        <v>873.27</v>
      </c>
      <c r="AA117" s="100">
        <f t="shared" si="13"/>
        <v>3800.0000000000005</v>
      </c>
      <c r="AB117" s="100"/>
      <c r="AC117" s="100"/>
      <c r="AD117" s="100">
        <v>4673.2700000000004</v>
      </c>
      <c r="AE117" s="100">
        <v>0</v>
      </c>
      <c r="AF117" s="100">
        <v>0</v>
      </c>
      <c r="AG117" s="100">
        <v>0</v>
      </c>
      <c r="AH117" s="100">
        <v>0</v>
      </c>
      <c r="AI117" s="100">
        <v>0</v>
      </c>
      <c r="AJ117" s="100">
        <v>0</v>
      </c>
      <c r="AK117" s="100">
        <v>0</v>
      </c>
      <c r="AL117" s="100">
        <v>0</v>
      </c>
      <c r="AM117" s="100">
        <v>0</v>
      </c>
      <c r="AN117" s="100">
        <v>0</v>
      </c>
      <c r="AO117" s="100">
        <v>0</v>
      </c>
      <c r="AP117" s="100">
        <v>0</v>
      </c>
      <c r="AQ117" s="100">
        <v>0</v>
      </c>
      <c r="AR117" s="100">
        <v>373.27</v>
      </c>
      <c r="AS117" s="100">
        <v>500</v>
      </c>
      <c r="AT117" s="100">
        <v>0</v>
      </c>
      <c r="AU117" s="55"/>
    </row>
    <row r="118" spans="1:64" s="26" customFormat="1" x14ac:dyDescent="0.2">
      <c r="A118" s="26">
        <v>4</v>
      </c>
      <c r="B118" s="91">
        <v>8</v>
      </c>
      <c r="C118" s="92" t="s">
        <v>496</v>
      </c>
      <c r="D118" s="92" t="s">
        <v>497</v>
      </c>
      <c r="E118" s="92" t="s">
        <v>65</v>
      </c>
      <c r="F118" s="92" t="s">
        <v>488</v>
      </c>
      <c r="G118" s="93" t="s">
        <v>525</v>
      </c>
      <c r="H118" s="94">
        <v>44439</v>
      </c>
      <c r="I118" s="95" t="s">
        <v>52</v>
      </c>
      <c r="J118" s="96" t="s">
        <v>53</v>
      </c>
      <c r="K118" s="91">
        <v>111</v>
      </c>
      <c r="L118" s="103" t="s">
        <v>522</v>
      </c>
      <c r="M118" s="91" t="s">
        <v>55</v>
      </c>
      <c r="N118" s="97" t="s">
        <v>520</v>
      </c>
      <c r="O118" s="92" t="s">
        <v>517</v>
      </c>
      <c r="P118" s="96" t="s">
        <v>58</v>
      </c>
      <c r="Q118" s="91" t="s">
        <v>59</v>
      </c>
      <c r="R118" s="92">
        <v>202212</v>
      </c>
      <c r="S118" s="92">
        <v>202212</v>
      </c>
      <c r="T118" s="92">
        <v>202212</v>
      </c>
      <c r="U118" s="91" t="s">
        <v>60</v>
      </c>
      <c r="V118" s="97"/>
      <c r="W118" s="98">
        <v>864678</v>
      </c>
      <c r="X118" s="92" t="s">
        <v>62</v>
      </c>
      <c r="Y118" s="99">
        <f t="shared" si="11"/>
        <v>6798.04</v>
      </c>
      <c r="Z118" s="99">
        <f t="shared" si="12"/>
        <v>555.04</v>
      </c>
      <c r="AA118" s="100">
        <f t="shared" si="13"/>
        <v>6243</v>
      </c>
      <c r="AB118" s="100"/>
      <c r="AC118" s="100"/>
      <c r="AD118" s="100">
        <v>6798.04</v>
      </c>
      <c r="AE118" s="100">
        <v>0</v>
      </c>
      <c r="AF118" s="100">
        <v>0</v>
      </c>
      <c r="AG118" s="100">
        <v>0</v>
      </c>
      <c r="AH118" s="100">
        <v>0</v>
      </c>
      <c r="AI118" s="100">
        <v>0</v>
      </c>
      <c r="AJ118" s="100">
        <v>0</v>
      </c>
      <c r="AK118" s="100">
        <v>0</v>
      </c>
      <c r="AL118" s="100">
        <v>0</v>
      </c>
      <c r="AM118" s="100">
        <v>0</v>
      </c>
      <c r="AN118" s="100">
        <v>0</v>
      </c>
      <c r="AO118" s="100">
        <v>0</v>
      </c>
      <c r="AP118" s="100">
        <v>0</v>
      </c>
      <c r="AQ118" s="100">
        <v>0</v>
      </c>
      <c r="AR118" s="100">
        <v>555.04</v>
      </c>
      <c r="AS118" s="100">
        <v>0</v>
      </c>
      <c r="AT118" s="100">
        <v>0</v>
      </c>
      <c r="AU118" s="55"/>
      <c r="AW118" s="58"/>
      <c r="AY118" s="58"/>
    </row>
    <row r="119" spans="1:64" s="101" customFormat="1" x14ac:dyDescent="0.2">
      <c r="A119" s="26">
        <v>5</v>
      </c>
      <c r="B119" s="102">
        <v>9</v>
      </c>
      <c r="C119" s="103" t="s">
        <v>502</v>
      </c>
      <c r="D119" s="103" t="s">
        <v>503</v>
      </c>
      <c r="E119" s="103" t="s">
        <v>526</v>
      </c>
      <c r="F119" s="103" t="s">
        <v>338</v>
      </c>
      <c r="G119" s="104" t="s">
        <v>509</v>
      </c>
      <c r="H119" s="105">
        <v>44439</v>
      </c>
      <c r="I119" s="106" t="s">
        <v>52</v>
      </c>
      <c r="J119" s="107" t="s">
        <v>158</v>
      </c>
      <c r="K119" s="102">
        <v>114</v>
      </c>
      <c r="L119" s="103" t="s">
        <v>522</v>
      </c>
      <c r="M119" s="102" t="s">
        <v>115</v>
      </c>
      <c r="N119" s="97" t="s">
        <v>520</v>
      </c>
      <c r="O119" s="92" t="s">
        <v>517</v>
      </c>
      <c r="P119" s="107" t="s">
        <v>58</v>
      </c>
      <c r="Q119" s="102" t="s">
        <v>163</v>
      </c>
      <c r="R119" s="92">
        <v>202212</v>
      </c>
      <c r="S119" s="92">
        <v>202212</v>
      </c>
      <c r="T119" s="92">
        <v>202212</v>
      </c>
      <c r="U119" s="102" t="s">
        <v>60</v>
      </c>
      <c r="V119" s="108"/>
      <c r="W119" s="109">
        <v>544148</v>
      </c>
      <c r="X119" s="103" t="s">
        <v>62</v>
      </c>
      <c r="Y119" s="99">
        <f t="shared" si="11"/>
        <v>4112.22</v>
      </c>
      <c r="Z119" s="99">
        <f t="shared" si="12"/>
        <v>312.22000000000003</v>
      </c>
      <c r="AA119" s="100">
        <f t="shared" si="13"/>
        <v>3800</v>
      </c>
      <c r="AB119" s="110"/>
      <c r="AC119" s="110"/>
      <c r="AD119" s="111">
        <v>4112.22</v>
      </c>
      <c r="AE119" s="110">
        <v>0</v>
      </c>
      <c r="AF119" s="110">
        <v>0</v>
      </c>
      <c r="AG119" s="100">
        <v>0</v>
      </c>
      <c r="AH119" s="100">
        <v>0</v>
      </c>
      <c r="AI119" s="110">
        <v>0</v>
      </c>
      <c r="AJ119" s="110">
        <v>0</v>
      </c>
      <c r="AK119" s="110">
        <v>0</v>
      </c>
      <c r="AL119" s="100">
        <v>0</v>
      </c>
      <c r="AM119" s="100">
        <v>0</v>
      </c>
      <c r="AN119" s="100">
        <v>0</v>
      </c>
      <c r="AO119" s="100">
        <v>0</v>
      </c>
      <c r="AP119" s="100">
        <v>0</v>
      </c>
      <c r="AQ119" s="110">
        <v>0</v>
      </c>
      <c r="AR119" s="100">
        <v>312.22000000000003</v>
      </c>
      <c r="AS119" s="100">
        <v>0</v>
      </c>
      <c r="AT119" s="110">
        <v>0</v>
      </c>
      <c r="AU119" s="55"/>
      <c r="AV119" s="26"/>
      <c r="AW119" s="58"/>
      <c r="AX119" s="26"/>
      <c r="AY119" s="58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101" customFormat="1" x14ac:dyDescent="0.2">
      <c r="A120" s="26">
        <v>6</v>
      </c>
      <c r="B120" s="102">
        <v>10</v>
      </c>
      <c r="C120" s="103" t="s">
        <v>507</v>
      </c>
      <c r="D120" s="103" t="s">
        <v>508</v>
      </c>
      <c r="E120" s="103" t="s">
        <v>527</v>
      </c>
      <c r="F120" s="103" t="s">
        <v>528</v>
      </c>
      <c r="G120" s="104" t="s">
        <v>529</v>
      </c>
      <c r="H120" s="105">
        <v>44439</v>
      </c>
      <c r="I120" s="106" t="s">
        <v>52</v>
      </c>
      <c r="J120" s="107" t="s">
        <v>158</v>
      </c>
      <c r="K120" s="102">
        <v>114</v>
      </c>
      <c r="L120" s="103" t="s">
        <v>522</v>
      </c>
      <c r="M120" s="102" t="s">
        <v>115</v>
      </c>
      <c r="N120" s="97" t="s">
        <v>520</v>
      </c>
      <c r="O120" s="92" t="s">
        <v>517</v>
      </c>
      <c r="P120" s="107" t="s">
        <v>58</v>
      </c>
      <c r="Q120" s="102" t="s">
        <v>163</v>
      </c>
      <c r="R120" s="92">
        <v>202212</v>
      </c>
      <c r="S120" s="92">
        <v>202212</v>
      </c>
      <c r="T120" s="92">
        <v>202212</v>
      </c>
      <c r="U120" s="102" t="s">
        <v>60</v>
      </c>
      <c r="V120" s="108"/>
      <c r="W120" s="103">
        <v>911311</v>
      </c>
      <c r="X120" s="103" t="s">
        <v>62</v>
      </c>
      <c r="Y120" s="99">
        <f t="shared" si="11"/>
        <v>4112.22</v>
      </c>
      <c r="Z120" s="99">
        <f t="shared" si="12"/>
        <v>312.22000000000003</v>
      </c>
      <c r="AA120" s="100">
        <f t="shared" si="13"/>
        <v>3800</v>
      </c>
      <c r="AB120" s="110"/>
      <c r="AC120" s="110"/>
      <c r="AD120" s="111">
        <v>4112.22</v>
      </c>
      <c r="AE120" s="110">
        <v>0</v>
      </c>
      <c r="AF120" s="110">
        <v>0</v>
      </c>
      <c r="AG120" s="100">
        <v>0</v>
      </c>
      <c r="AH120" s="100">
        <v>0</v>
      </c>
      <c r="AI120" s="110">
        <v>0</v>
      </c>
      <c r="AJ120" s="110">
        <v>0</v>
      </c>
      <c r="AK120" s="110">
        <v>0</v>
      </c>
      <c r="AL120" s="100">
        <v>0</v>
      </c>
      <c r="AM120" s="100">
        <v>0</v>
      </c>
      <c r="AN120" s="100">
        <v>0</v>
      </c>
      <c r="AO120" s="100">
        <v>0</v>
      </c>
      <c r="AP120" s="100">
        <v>0</v>
      </c>
      <c r="AQ120" s="110">
        <v>0</v>
      </c>
      <c r="AR120" s="100">
        <v>312.22000000000003</v>
      </c>
      <c r="AS120" s="100">
        <v>0</v>
      </c>
      <c r="AT120" s="110">
        <v>0</v>
      </c>
      <c r="AU120" s="55"/>
      <c r="AV120" s="26"/>
      <c r="AW120" s="58"/>
      <c r="AX120" s="26"/>
      <c r="AY120" s="58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26" customFormat="1" ht="12.75" customHeight="1" x14ac:dyDescent="0.2">
      <c r="A121" s="26">
        <v>7</v>
      </c>
      <c r="B121" s="91">
        <v>11</v>
      </c>
      <c r="C121" s="92" t="s">
        <v>511</v>
      </c>
      <c r="D121" s="92" t="s">
        <v>512</v>
      </c>
      <c r="E121" s="92" t="s">
        <v>171</v>
      </c>
      <c r="F121" s="92" t="s">
        <v>133</v>
      </c>
      <c r="G121" s="92" t="s">
        <v>530</v>
      </c>
      <c r="H121" s="94">
        <v>44658</v>
      </c>
      <c r="I121" s="95" t="s">
        <v>52</v>
      </c>
      <c r="J121" s="96" t="s">
        <v>158</v>
      </c>
      <c r="K121" s="91">
        <v>114</v>
      </c>
      <c r="L121" s="103" t="s">
        <v>522</v>
      </c>
      <c r="M121" s="91" t="s">
        <v>115</v>
      </c>
      <c r="N121" s="97" t="s">
        <v>520</v>
      </c>
      <c r="O121" s="92" t="s">
        <v>517</v>
      </c>
      <c r="P121" s="96" t="s">
        <v>58</v>
      </c>
      <c r="Q121" s="91" t="s">
        <v>163</v>
      </c>
      <c r="R121" s="92">
        <v>202212</v>
      </c>
      <c r="S121" s="92">
        <v>202212</v>
      </c>
      <c r="T121" s="92">
        <v>202212</v>
      </c>
      <c r="U121" s="91" t="s">
        <v>60</v>
      </c>
      <c r="V121" s="97"/>
      <c r="W121" s="98">
        <v>632236</v>
      </c>
      <c r="X121" s="92" t="s">
        <v>62</v>
      </c>
      <c r="Y121" s="99">
        <f t="shared" si="11"/>
        <v>4112.22</v>
      </c>
      <c r="Z121" s="99">
        <f t="shared" si="12"/>
        <v>312.22000000000003</v>
      </c>
      <c r="AA121" s="100">
        <f t="shared" si="13"/>
        <v>3800</v>
      </c>
      <c r="AB121" s="100"/>
      <c r="AC121" s="100"/>
      <c r="AD121" s="100">
        <v>4112.22</v>
      </c>
      <c r="AE121" s="100">
        <v>0</v>
      </c>
      <c r="AF121" s="100">
        <v>0</v>
      </c>
      <c r="AG121" s="100">
        <v>0</v>
      </c>
      <c r="AH121" s="100">
        <v>0</v>
      </c>
      <c r="AI121" s="100">
        <v>0</v>
      </c>
      <c r="AJ121" s="100">
        <v>0</v>
      </c>
      <c r="AK121" s="100">
        <v>0</v>
      </c>
      <c r="AL121" s="100">
        <v>0</v>
      </c>
      <c r="AM121" s="100">
        <v>0</v>
      </c>
      <c r="AN121" s="100">
        <v>0</v>
      </c>
      <c r="AO121" s="100">
        <v>0</v>
      </c>
      <c r="AP121" s="100">
        <v>0</v>
      </c>
      <c r="AQ121" s="100">
        <v>0</v>
      </c>
      <c r="AR121" s="100">
        <v>312.22000000000003</v>
      </c>
      <c r="AS121" s="100">
        <v>0</v>
      </c>
      <c r="AT121" s="100">
        <v>0</v>
      </c>
      <c r="AU121" s="55"/>
    </row>
    <row r="122" spans="1:64" s="101" customFormat="1" x14ac:dyDescent="0.2">
      <c r="A122" s="26">
        <v>8</v>
      </c>
      <c r="B122" s="102">
        <v>13</v>
      </c>
      <c r="C122" s="103" t="s">
        <v>507</v>
      </c>
      <c r="D122" s="103" t="s">
        <v>508</v>
      </c>
      <c r="E122" s="103" t="s">
        <v>531</v>
      </c>
      <c r="F122" s="103" t="s">
        <v>338</v>
      </c>
      <c r="G122" s="104" t="s">
        <v>532</v>
      </c>
      <c r="H122" s="105">
        <v>44439</v>
      </c>
      <c r="I122" s="106" t="s">
        <v>52</v>
      </c>
      <c r="J122" s="107" t="s">
        <v>158</v>
      </c>
      <c r="K122" s="102">
        <v>114</v>
      </c>
      <c r="L122" s="103" t="s">
        <v>522</v>
      </c>
      <c r="M122" s="102" t="s">
        <v>115</v>
      </c>
      <c r="N122" s="97" t="s">
        <v>520</v>
      </c>
      <c r="O122" s="92" t="s">
        <v>517</v>
      </c>
      <c r="P122" s="107" t="s">
        <v>58</v>
      </c>
      <c r="Q122" s="102" t="s">
        <v>163</v>
      </c>
      <c r="R122" s="92">
        <v>202212</v>
      </c>
      <c r="S122" s="92">
        <v>202212</v>
      </c>
      <c r="T122" s="92">
        <v>202212</v>
      </c>
      <c r="U122" s="102" t="s">
        <v>60</v>
      </c>
      <c r="V122" s="108"/>
      <c r="W122" s="103">
        <v>911311</v>
      </c>
      <c r="X122" s="103" t="s">
        <v>62</v>
      </c>
      <c r="Y122" s="99">
        <f t="shared" si="11"/>
        <v>4112.22</v>
      </c>
      <c r="Z122" s="99">
        <f t="shared" si="12"/>
        <v>812.22</v>
      </c>
      <c r="AA122" s="100">
        <f t="shared" si="13"/>
        <v>3300</v>
      </c>
      <c r="AB122" s="110"/>
      <c r="AC122" s="110"/>
      <c r="AD122" s="111">
        <v>4112.22</v>
      </c>
      <c r="AE122" s="110">
        <v>0</v>
      </c>
      <c r="AF122" s="110">
        <v>0</v>
      </c>
      <c r="AG122" s="100">
        <v>0</v>
      </c>
      <c r="AH122" s="100">
        <v>0</v>
      </c>
      <c r="AI122" s="110">
        <v>0</v>
      </c>
      <c r="AJ122" s="110">
        <v>0</v>
      </c>
      <c r="AK122" s="110">
        <v>0</v>
      </c>
      <c r="AL122" s="100">
        <v>0</v>
      </c>
      <c r="AM122" s="100">
        <v>0</v>
      </c>
      <c r="AN122" s="100">
        <v>0</v>
      </c>
      <c r="AO122" s="100">
        <v>0</v>
      </c>
      <c r="AP122" s="100">
        <v>0</v>
      </c>
      <c r="AQ122" s="110">
        <v>0</v>
      </c>
      <c r="AR122" s="100">
        <v>312.22000000000003</v>
      </c>
      <c r="AS122" s="100">
        <v>500</v>
      </c>
      <c r="AT122" s="110">
        <v>0</v>
      </c>
      <c r="AU122" s="55"/>
      <c r="AV122" s="26"/>
      <c r="AW122" s="58"/>
      <c r="AX122" s="26"/>
      <c r="AY122" s="58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26" customFormat="1" ht="12.75" customHeight="1" x14ac:dyDescent="0.2">
      <c r="A123" s="26">
        <v>9</v>
      </c>
      <c r="B123" s="91">
        <v>17</v>
      </c>
      <c r="C123" s="92" t="s">
        <v>511</v>
      </c>
      <c r="D123" s="92" t="s">
        <v>512</v>
      </c>
      <c r="E123" s="92" t="s">
        <v>533</v>
      </c>
      <c r="F123" s="92" t="s">
        <v>534</v>
      </c>
      <c r="G123" s="92" t="s">
        <v>535</v>
      </c>
      <c r="H123" s="94">
        <v>44658</v>
      </c>
      <c r="I123" s="95" t="s">
        <v>52</v>
      </c>
      <c r="J123" s="96" t="s">
        <v>158</v>
      </c>
      <c r="K123" s="91">
        <v>114</v>
      </c>
      <c r="L123" s="103" t="s">
        <v>522</v>
      </c>
      <c r="M123" s="91" t="s">
        <v>115</v>
      </c>
      <c r="N123" s="97" t="s">
        <v>520</v>
      </c>
      <c r="O123" s="92" t="s">
        <v>517</v>
      </c>
      <c r="P123" s="96" t="s">
        <v>58</v>
      </c>
      <c r="Q123" s="91" t="s">
        <v>163</v>
      </c>
      <c r="R123" s="92">
        <v>202212</v>
      </c>
      <c r="S123" s="92">
        <v>202212</v>
      </c>
      <c r="T123" s="92">
        <v>202212</v>
      </c>
      <c r="U123" s="91" t="s">
        <v>60</v>
      </c>
      <c r="V123" s="97"/>
      <c r="W123" s="98">
        <v>632236</v>
      </c>
      <c r="X123" s="92" t="s">
        <v>62</v>
      </c>
      <c r="Y123" s="99">
        <f t="shared" si="11"/>
        <v>4673.2700000000004</v>
      </c>
      <c r="Z123" s="99">
        <f t="shared" si="12"/>
        <v>373.27</v>
      </c>
      <c r="AA123" s="100">
        <f t="shared" si="13"/>
        <v>4300</v>
      </c>
      <c r="AB123" s="100"/>
      <c r="AC123" s="100"/>
      <c r="AD123" s="100">
        <v>4673.2700000000004</v>
      </c>
      <c r="AE123" s="100">
        <v>0</v>
      </c>
      <c r="AF123" s="100">
        <v>0</v>
      </c>
      <c r="AG123" s="100">
        <v>0</v>
      </c>
      <c r="AH123" s="100">
        <v>0</v>
      </c>
      <c r="AI123" s="100">
        <v>0</v>
      </c>
      <c r="AJ123" s="100">
        <v>0</v>
      </c>
      <c r="AK123" s="100">
        <v>0</v>
      </c>
      <c r="AL123" s="100">
        <v>0</v>
      </c>
      <c r="AM123" s="100">
        <v>0</v>
      </c>
      <c r="AN123" s="100">
        <v>0</v>
      </c>
      <c r="AO123" s="100">
        <v>0</v>
      </c>
      <c r="AP123" s="100">
        <v>0</v>
      </c>
      <c r="AQ123" s="100">
        <v>0</v>
      </c>
      <c r="AR123" s="100">
        <v>373.27</v>
      </c>
      <c r="AS123" s="100">
        <v>0</v>
      </c>
      <c r="AT123" s="100">
        <v>0</v>
      </c>
      <c r="AU123" s="55"/>
    </row>
    <row r="124" spans="1:64" s="101" customFormat="1" x14ac:dyDescent="0.2">
      <c r="A124" s="26">
        <v>10</v>
      </c>
      <c r="B124" s="102">
        <v>24</v>
      </c>
      <c r="C124" s="103" t="s">
        <v>507</v>
      </c>
      <c r="D124" s="103" t="s">
        <v>508</v>
      </c>
      <c r="E124" s="103" t="s">
        <v>338</v>
      </c>
      <c r="F124" s="103" t="s">
        <v>536</v>
      </c>
      <c r="G124" s="104" t="s">
        <v>537</v>
      </c>
      <c r="H124" s="105">
        <v>44439</v>
      </c>
      <c r="I124" s="106" t="s">
        <v>52</v>
      </c>
      <c r="J124" s="107" t="s">
        <v>158</v>
      </c>
      <c r="K124" s="102">
        <v>114</v>
      </c>
      <c r="L124" s="103" t="s">
        <v>522</v>
      </c>
      <c r="M124" s="102" t="s">
        <v>115</v>
      </c>
      <c r="N124" s="97" t="s">
        <v>520</v>
      </c>
      <c r="O124" s="92" t="s">
        <v>517</v>
      </c>
      <c r="P124" s="107" t="s">
        <v>58</v>
      </c>
      <c r="Q124" s="102" t="s">
        <v>163</v>
      </c>
      <c r="R124" s="92">
        <v>202212</v>
      </c>
      <c r="S124" s="92">
        <v>202212</v>
      </c>
      <c r="T124" s="92">
        <v>202212</v>
      </c>
      <c r="U124" s="102" t="s">
        <v>60</v>
      </c>
      <c r="V124" s="108"/>
      <c r="W124" s="103">
        <v>911311</v>
      </c>
      <c r="X124" s="103" t="s">
        <v>62</v>
      </c>
      <c r="Y124" s="99">
        <f t="shared" si="11"/>
        <v>4673.2700000000004</v>
      </c>
      <c r="Z124" s="99">
        <f t="shared" si="12"/>
        <v>373.27</v>
      </c>
      <c r="AA124" s="100">
        <f t="shared" si="13"/>
        <v>4300</v>
      </c>
      <c r="AB124" s="110"/>
      <c r="AC124" s="110"/>
      <c r="AD124" s="111">
        <v>4673.2700000000004</v>
      </c>
      <c r="AE124" s="110">
        <v>0</v>
      </c>
      <c r="AF124" s="110">
        <v>0</v>
      </c>
      <c r="AG124" s="100">
        <v>0</v>
      </c>
      <c r="AH124" s="100">
        <v>0</v>
      </c>
      <c r="AI124" s="110">
        <v>0</v>
      </c>
      <c r="AJ124" s="110">
        <v>0</v>
      </c>
      <c r="AK124" s="110">
        <v>0</v>
      </c>
      <c r="AL124" s="100">
        <v>0</v>
      </c>
      <c r="AM124" s="100">
        <v>0</v>
      </c>
      <c r="AN124" s="100">
        <v>0</v>
      </c>
      <c r="AO124" s="100">
        <v>0</v>
      </c>
      <c r="AP124" s="100">
        <v>0</v>
      </c>
      <c r="AQ124" s="110">
        <v>0</v>
      </c>
      <c r="AR124" s="100">
        <v>373.27</v>
      </c>
      <c r="AS124" s="100">
        <v>0</v>
      </c>
      <c r="AT124" s="110">
        <v>0</v>
      </c>
      <c r="AU124" s="55"/>
      <c r="AV124" s="26"/>
      <c r="AW124" s="58"/>
      <c r="AX124" s="26"/>
      <c r="AY124" s="58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26" customFormat="1" ht="12.75" customHeight="1" x14ac:dyDescent="0.2">
      <c r="A125" s="26">
        <v>11</v>
      </c>
      <c r="B125" s="91">
        <v>30</v>
      </c>
      <c r="C125" s="92" t="s">
        <v>511</v>
      </c>
      <c r="D125" s="92" t="s">
        <v>512</v>
      </c>
      <c r="E125" s="92" t="s">
        <v>324</v>
      </c>
      <c r="F125" s="92" t="s">
        <v>286</v>
      </c>
      <c r="G125" s="92" t="s">
        <v>538</v>
      </c>
      <c r="H125" s="94">
        <v>44658</v>
      </c>
      <c r="I125" s="95" t="s">
        <v>52</v>
      </c>
      <c r="J125" s="96" t="s">
        <v>158</v>
      </c>
      <c r="K125" s="91">
        <v>114</v>
      </c>
      <c r="L125" s="92" t="s">
        <v>539</v>
      </c>
      <c r="M125" s="91" t="s">
        <v>115</v>
      </c>
      <c r="N125" s="97" t="s">
        <v>520</v>
      </c>
      <c r="O125" s="92" t="s">
        <v>517</v>
      </c>
      <c r="P125" s="96" t="s">
        <v>58</v>
      </c>
      <c r="Q125" s="91" t="s">
        <v>163</v>
      </c>
      <c r="R125" s="92">
        <v>202212</v>
      </c>
      <c r="S125" s="92">
        <v>202212</v>
      </c>
      <c r="T125" s="92">
        <v>202212</v>
      </c>
      <c r="U125" s="91" t="s">
        <v>60</v>
      </c>
      <c r="V125" s="97"/>
      <c r="W125" s="98">
        <v>632236</v>
      </c>
      <c r="X125" s="92" t="s">
        <v>62</v>
      </c>
      <c r="Y125" s="99">
        <f t="shared" si="11"/>
        <v>10540.31</v>
      </c>
      <c r="Z125" s="99">
        <f t="shared" si="12"/>
        <v>1540.31</v>
      </c>
      <c r="AA125" s="100">
        <f t="shared" si="13"/>
        <v>9000</v>
      </c>
      <c r="AB125" s="100"/>
      <c r="AC125" s="100"/>
      <c r="AD125" s="100">
        <v>10540.31</v>
      </c>
      <c r="AE125" s="100">
        <v>0</v>
      </c>
      <c r="AF125" s="100">
        <v>0</v>
      </c>
      <c r="AG125" s="100">
        <v>0</v>
      </c>
      <c r="AH125" s="100">
        <v>0</v>
      </c>
      <c r="AI125" s="100">
        <v>0</v>
      </c>
      <c r="AJ125" s="100">
        <v>0</v>
      </c>
      <c r="AK125" s="100">
        <v>0</v>
      </c>
      <c r="AL125" s="100">
        <v>0</v>
      </c>
      <c r="AM125" s="100">
        <v>0</v>
      </c>
      <c r="AN125" s="100">
        <v>0</v>
      </c>
      <c r="AO125" s="100">
        <v>0</v>
      </c>
      <c r="AP125" s="100">
        <v>0</v>
      </c>
      <c r="AQ125" s="100">
        <v>0</v>
      </c>
      <c r="AR125" s="100">
        <v>1540.31</v>
      </c>
      <c r="AS125" s="100">
        <v>0</v>
      </c>
      <c r="AT125" s="100">
        <v>0</v>
      </c>
      <c r="AU125" s="55"/>
    </row>
    <row r="126" spans="1:64" s="26" customFormat="1" ht="12.75" customHeight="1" x14ac:dyDescent="0.2">
      <c r="A126" s="26">
        <v>12</v>
      </c>
      <c r="B126" s="91">
        <v>33</v>
      </c>
      <c r="C126" s="92" t="s">
        <v>511</v>
      </c>
      <c r="D126" s="92" t="s">
        <v>512</v>
      </c>
      <c r="E126" s="92" t="s">
        <v>526</v>
      </c>
      <c r="F126" s="92" t="s">
        <v>65</v>
      </c>
      <c r="G126" s="92" t="s">
        <v>540</v>
      </c>
      <c r="H126" s="94">
        <v>44658</v>
      </c>
      <c r="I126" s="95" t="s">
        <v>52</v>
      </c>
      <c r="J126" s="96" t="s">
        <v>158</v>
      </c>
      <c r="K126" s="91">
        <v>114</v>
      </c>
      <c r="L126" s="103" t="s">
        <v>522</v>
      </c>
      <c r="M126" s="91" t="s">
        <v>115</v>
      </c>
      <c r="N126" s="97" t="s">
        <v>520</v>
      </c>
      <c r="O126" s="92" t="s">
        <v>517</v>
      </c>
      <c r="P126" s="96" t="s">
        <v>58</v>
      </c>
      <c r="Q126" s="91" t="s">
        <v>163</v>
      </c>
      <c r="R126" s="92">
        <v>202212</v>
      </c>
      <c r="S126" s="92">
        <v>202212</v>
      </c>
      <c r="T126" s="92">
        <v>202212</v>
      </c>
      <c r="U126" s="91" t="s">
        <v>60</v>
      </c>
      <c r="V126" s="97"/>
      <c r="W126" s="98">
        <v>632236</v>
      </c>
      <c r="X126" s="92" t="s">
        <v>62</v>
      </c>
      <c r="Y126" s="99">
        <f t="shared" si="11"/>
        <v>4673.2700000000004</v>
      </c>
      <c r="Z126" s="99">
        <f t="shared" si="12"/>
        <v>373.27</v>
      </c>
      <c r="AA126" s="100">
        <f t="shared" si="13"/>
        <v>4300</v>
      </c>
      <c r="AB126" s="100"/>
      <c r="AC126" s="100"/>
      <c r="AD126" s="100">
        <v>4673.2700000000004</v>
      </c>
      <c r="AE126" s="100">
        <v>0</v>
      </c>
      <c r="AF126" s="100">
        <v>0</v>
      </c>
      <c r="AG126" s="100">
        <v>0</v>
      </c>
      <c r="AH126" s="100">
        <v>0</v>
      </c>
      <c r="AI126" s="100">
        <v>0</v>
      </c>
      <c r="AJ126" s="100">
        <v>0</v>
      </c>
      <c r="AK126" s="100">
        <v>0</v>
      </c>
      <c r="AL126" s="100">
        <v>0</v>
      </c>
      <c r="AM126" s="100">
        <v>0</v>
      </c>
      <c r="AN126" s="100">
        <v>0</v>
      </c>
      <c r="AO126" s="100">
        <v>0</v>
      </c>
      <c r="AP126" s="100">
        <v>0</v>
      </c>
      <c r="AQ126" s="100">
        <v>0</v>
      </c>
      <c r="AR126" s="100">
        <v>373.27</v>
      </c>
      <c r="AS126" s="100">
        <v>0</v>
      </c>
      <c r="AT126" s="100">
        <v>0</v>
      </c>
      <c r="AU126" s="55"/>
    </row>
    <row r="127" spans="1:64" s="26" customFormat="1" ht="12.75" customHeight="1" x14ac:dyDescent="0.2">
      <c r="A127" s="26">
        <v>13</v>
      </c>
      <c r="B127" s="91">
        <v>37</v>
      </c>
      <c r="C127" s="92" t="s">
        <v>511</v>
      </c>
      <c r="D127" s="92" t="s">
        <v>512</v>
      </c>
      <c r="E127" s="92" t="s">
        <v>541</v>
      </c>
      <c r="F127" s="92" t="s">
        <v>65</v>
      </c>
      <c r="G127" s="92" t="s">
        <v>542</v>
      </c>
      <c r="H127" s="94">
        <v>44682</v>
      </c>
      <c r="I127" s="95" t="s">
        <v>52</v>
      </c>
      <c r="J127" s="96" t="s">
        <v>158</v>
      </c>
      <c r="K127" s="91">
        <v>114</v>
      </c>
      <c r="L127" s="92" t="s">
        <v>543</v>
      </c>
      <c r="M127" s="91" t="s">
        <v>115</v>
      </c>
      <c r="N127" s="97" t="s">
        <v>520</v>
      </c>
      <c r="O127" s="92" t="s">
        <v>517</v>
      </c>
      <c r="P127" s="96" t="s">
        <v>58</v>
      </c>
      <c r="Q127" s="91" t="s">
        <v>163</v>
      </c>
      <c r="R127" s="92">
        <v>202212</v>
      </c>
      <c r="S127" s="92">
        <v>202212</v>
      </c>
      <c r="T127" s="92">
        <v>202212</v>
      </c>
      <c r="U127" s="91" t="s">
        <v>60</v>
      </c>
      <c r="V127" s="97"/>
      <c r="W127" s="98">
        <v>632236</v>
      </c>
      <c r="X127" s="92" t="s">
        <v>62</v>
      </c>
      <c r="Y127" s="99">
        <f t="shared" si="11"/>
        <v>5798.04</v>
      </c>
      <c r="Z127" s="99">
        <f t="shared" si="12"/>
        <v>555.04</v>
      </c>
      <c r="AA127" s="100">
        <f t="shared" si="13"/>
        <v>5243</v>
      </c>
      <c r="AB127" s="100"/>
      <c r="AC127" s="100"/>
      <c r="AD127" s="100">
        <v>5798.04</v>
      </c>
      <c r="AE127" s="100">
        <v>0</v>
      </c>
      <c r="AF127" s="100">
        <v>0</v>
      </c>
      <c r="AG127" s="100">
        <v>0</v>
      </c>
      <c r="AH127" s="100">
        <v>0</v>
      </c>
      <c r="AI127" s="100">
        <v>0</v>
      </c>
      <c r="AJ127" s="100">
        <v>0</v>
      </c>
      <c r="AK127" s="100">
        <v>0</v>
      </c>
      <c r="AL127" s="100">
        <v>0</v>
      </c>
      <c r="AM127" s="100">
        <v>0</v>
      </c>
      <c r="AN127" s="100">
        <v>0</v>
      </c>
      <c r="AO127" s="100">
        <v>0</v>
      </c>
      <c r="AP127" s="100">
        <v>0</v>
      </c>
      <c r="AQ127" s="100">
        <v>0</v>
      </c>
      <c r="AR127" s="100">
        <v>555.04</v>
      </c>
      <c r="AS127" s="100">
        <v>0</v>
      </c>
      <c r="AT127" s="100">
        <v>0</v>
      </c>
      <c r="AU127" s="55"/>
    </row>
    <row r="128" spans="1:64" s="101" customFormat="1" x14ac:dyDescent="0.2">
      <c r="A128" s="26">
        <v>14</v>
      </c>
      <c r="B128" s="102">
        <v>38</v>
      </c>
      <c r="C128" s="103" t="s">
        <v>507</v>
      </c>
      <c r="D128" s="103" t="s">
        <v>508</v>
      </c>
      <c r="E128" s="103" t="s">
        <v>484</v>
      </c>
      <c r="F128" s="103" t="s">
        <v>544</v>
      </c>
      <c r="G128" s="104" t="s">
        <v>545</v>
      </c>
      <c r="H128" s="105">
        <v>44684</v>
      </c>
      <c r="I128" s="106" t="s">
        <v>52</v>
      </c>
      <c r="J128" s="107" t="s">
        <v>158</v>
      </c>
      <c r="K128" s="102">
        <v>114</v>
      </c>
      <c r="L128" s="103" t="s">
        <v>522</v>
      </c>
      <c r="M128" s="102" t="s">
        <v>115</v>
      </c>
      <c r="N128" s="97" t="s">
        <v>520</v>
      </c>
      <c r="O128" s="92" t="s">
        <v>517</v>
      </c>
      <c r="P128" s="107" t="s">
        <v>58</v>
      </c>
      <c r="Q128" s="102" t="s">
        <v>163</v>
      </c>
      <c r="R128" s="92">
        <v>202212</v>
      </c>
      <c r="S128" s="92">
        <v>202212</v>
      </c>
      <c r="T128" s="92">
        <v>202212</v>
      </c>
      <c r="U128" s="102" t="s">
        <v>60</v>
      </c>
      <c r="V128" s="108"/>
      <c r="W128" s="103">
        <v>911311</v>
      </c>
      <c r="X128" s="103" t="s">
        <v>62</v>
      </c>
      <c r="Y128" s="99">
        <f t="shared" si="11"/>
        <v>4673.2700000000004</v>
      </c>
      <c r="Z128" s="99">
        <f t="shared" si="12"/>
        <v>373.27</v>
      </c>
      <c r="AA128" s="100">
        <f t="shared" si="13"/>
        <v>4300</v>
      </c>
      <c r="AB128" s="110"/>
      <c r="AC128" s="110"/>
      <c r="AD128" s="111">
        <v>4673.2700000000004</v>
      </c>
      <c r="AE128" s="110">
        <v>0</v>
      </c>
      <c r="AF128" s="110">
        <v>0</v>
      </c>
      <c r="AG128" s="100">
        <v>0</v>
      </c>
      <c r="AH128" s="100">
        <v>0</v>
      </c>
      <c r="AI128" s="110">
        <v>0</v>
      </c>
      <c r="AJ128" s="110">
        <v>0</v>
      </c>
      <c r="AK128" s="110">
        <v>0</v>
      </c>
      <c r="AL128" s="100">
        <v>0</v>
      </c>
      <c r="AM128" s="100">
        <v>0</v>
      </c>
      <c r="AN128" s="100">
        <v>0</v>
      </c>
      <c r="AO128" s="100">
        <v>0</v>
      </c>
      <c r="AP128" s="100">
        <v>0</v>
      </c>
      <c r="AQ128" s="110">
        <v>0</v>
      </c>
      <c r="AR128" s="100">
        <v>373.27</v>
      </c>
      <c r="AS128" s="100">
        <v>0</v>
      </c>
      <c r="AT128" s="110">
        <v>0</v>
      </c>
      <c r="AU128" s="55"/>
      <c r="AV128" s="26"/>
      <c r="AW128" s="58"/>
      <c r="AX128" s="26"/>
      <c r="AY128" s="58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s="26" customFormat="1" ht="12.75" customHeight="1" x14ac:dyDescent="0.2">
      <c r="A129" s="26">
        <v>15</v>
      </c>
      <c r="B129" s="91">
        <v>41</v>
      </c>
      <c r="C129" s="92" t="s">
        <v>511</v>
      </c>
      <c r="D129" s="92" t="s">
        <v>512</v>
      </c>
      <c r="E129" s="92" t="s">
        <v>103</v>
      </c>
      <c r="F129" s="92" t="s">
        <v>546</v>
      </c>
      <c r="G129" s="92" t="s">
        <v>547</v>
      </c>
      <c r="H129" s="94">
        <v>44782</v>
      </c>
      <c r="I129" s="123">
        <v>44834</v>
      </c>
      <c r="J129" s="96" t="s">
        <v>158</v>
      </c>
      <c r="K129" s="91">
        <v>114</v>
      </c>
      <c r="L129" s="103" t="s">
        <v>522</v>
      </c>
      <c r="M129" s="91" t="s">
        <v>115</v>
      </c>
      <c r="N129" s="97" t="s">
        <v>520</v>
      </c>
      <c r="O129" s="92" t="s">
        <v>517</v>
      </c>
      <c r="P129" s="96" t="s">
        <v>58</v>
      </c>
      <c r="Q129" s="91" t="s">
        <v>163</v>
      </c>
      <c r="R129" s="92">
        <v>202212</v>
      </c>
      <c r="S129" s="92">
        <v>202212</v>
      </c>
      <c r="T129" s="92">
        <v>202212</v>
      </c>
      <c r="U129" s="91" t="s">
        <v>60</v>
      </c>
      <c r="V129" s="97"/>
      <c r="W129" s="98">
        <v>632236</v>
      </c>
      <c r="X129" s="92" t="s">
        <v>62</v>
      </c>
      <c r="Y129" s="99">
        <f t="shared" si="11"/>
        <v>4673.2700000000004</v>
      </c>
      <c r="Z129" s="99">
        <f t="shared" si="12"/>
        <v>373.27</v>
      </c>
      <c r="AA129" s="100">
        <f t="shared" si="13"/>
        <v>4300</v>
      </c>
      <c r="AB129" s="100"/>
      <c r="AC129" s="100"/>
      <c r="AD129" s="100">
        <v>4673.2700000000004</v>
      </c>
      <c r="AE129" s="100">
        <v>0</v>
      </c>
      <c r="AF129" s="100">
        <v>0</v>
      </c>
      <c r="AG129" s="100">
        <v>0</v>
      </c>
      <c r="AH129" s="100">
        <v>0</v>
      </c>
      <c r="AI129" s="100">
        <v>0</v>
      </c>
      <c r="AJ129" s="100">
        <v>0</v>
      </c>
      <c r="AK129" s="100">
        <v>0</v>
      </c>
      <c r="AL129" s="100">
        <v>0</v>
      </c>
      <c r="AM129" s="100">
        <v>0</v>
      </c>
      <c r="AN129" s="100">
        <v>0</v>
      </c>
      <c r="AO129" s="100">
        <v>0</v>
      </c>
      <c r="AP129" s="100">
        <v>0</v>
      </c>
      <c r="AQ129" s="100">
        <v>0</v>
      </c>
      <c r="AR129" s="100">
        <v>373.27</v>
      </c>
      <c r="AS129" s="100">
        <v>0</v>
      </c>
      <c r="AT129" s="100">
        <v>0</v>
      </c>
      <c r="AU129" s="55"/>
    </row>
    <row r="130" spans="1:64" s="101" customFormat="1" x14ac:dyDescent="0.2">
      <c r="A130" s="26">
        <v>16</v>
      </c>
      <c r="B130" s="102">
        <v>42</v>
      </c>
      <c r="C130" s="103" t="s">
        <v>507</v>
      </c>
      <c r="D130" s="103" t="s">
        <v>508</v>
      </c>
      <c r="E130" s="103" t="s">
        <v>338</v>
      </c>
      <c r="F130" s="103" t="s">
        <v>548</v>
      </c>
      <c r="G130" s="104" t="s">
        <v>549</v>
      </c>
      <c r="H130" s="105">
        <v>44819</v>
      </c>
      <c r="I130" s="106" t="s">
        <v>52</v>
      </c>
      <c r="J130" s="107" t="s">
        <v>158</v>
      </c>
      <c r="K130" s="102">
        <v>114</v>
      </c>
      <c r="L130" s="103" t="s">
        <v>522</v>
      </c>
      <c r="M130" s="102" t="s">
        <v>115</v>
      </c>
      <c r="N130" s="97" t="s">
        <v>520</v>
      </c>
      <c r="O130" s="92" t="s">
        <v>517</v>
      </c>
      <c r="P130" s="107" t="s">
        <v>58</v>
      </c>
      <c r="Q130" s="102" t="s">
        <v>163</v>
      </c>
      <c r="R130" s="92">
        <v>202212</v>
      </c>
      <c r="S130" s="92">
        <v>202212</v>
      </c>
      <c r="T130" s="92">
        <v>202212</v>
      </c>
      <c r="U130" s="102" t="s">
        <v>60</v>
      </c>
      <c r="V130" s="108"/>
      <c r="W130" s="103">
        <v>911311</v>
      </c>
      <c r="X130" s="103" t="s">
        <v>62</v>
      </c>
      <c r="Y130" s="99">
        <f t="shared" si="11"/>
        <v>4673.2700000000004</v>
      </c>
      <c r="Z130" s="99">
        <f t="shared" si="12"/>
        <v>373.27</v>
      </c>
      <c r="AA130" s="100">
        <f t="shared" si="13"/>
        <v>4300</v>
      </c>
      <c r="AB130" s="110"/>
      <c r="AC130" s="110"/>
      <c r="AD130" s="111">
        <v>4673.2700000000004</v>
      </c>
      <c r="AE130" s="110">
        <v>0</v>
      </c>
      <c r="AF130" s="110">
        <v>0</v>
      </c>
      <c r="AG130" s="100">
        <v>0</v>
      </c>
      <c r="AH130" s="100">
        <v>0</v>
      </c>
      <c r="AI130" s="110">
        <v>0</v>
      </c>
      <c r="AJ130" s="110">
        <v>0</v>
      </c>
      <c r="AK130" s="110">
        <v>0</v>
      </c>
      <c r="AL130" s="100">
        <v>0</v>
      </c>
      <c r="AM130" s="100">
        <v>0</v>
      </c>
      <c r="AN130" s="100">
        <v>0</v>
      </c>
      <c r="AO130" s="100">
        <v>0</v>
      </c>
      <c r="AP130" s="100">
        <v>0</v>
      </c>
      <c r="AQ130" s="110">
        <v>0</v>
      </c>
      <c r="AR130" s="100">
        <v>373.27</v>
      </c>
      <c r="AS130" s="100">
        <v>0</v>
      </c>
      <c r="AT130" s="110">
        <v>0</v>
      </c>
      <c r="AU130" s="55"/>
      <c r="AV130" s="26"/>
      <c r="AW130" s="58"/>
      <c r="AX130" s="26"/>
      <c r="AY130" s="58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s="101" customFormat="1" x14ac:dyDescent="0.2">
      <c r="A131" s="26">
        <v>17</v>
      </c>
      <c r="B131" s="102">
        <v>43</v>
      </c>
      <c r="C131" s="103" t="s">
        <v>507</v>
      </c>
      <c r="D131" s="103" t="s">
        <v>508</v>
      </c>
      <c r="E131" s="103" t="s">
        <v>550</v>
      </c>
      <c r="F131" s="103" t="s">
        <v>488</v>
      </c>
      <c r="G131" s="104" t="s">
        <v>551</v>
      </c>
      <c r="H131" s="105">
        <v>44838</v>
      </c>
      <c r="I131" s="106" t="s">
        <v>52</v>
      </c>
      <c r="J131" s="107" t="s">
        <v>158</v>
      </c>
      <c r="K131" s="102">
        <v>114</v>
      </c>
      <c r="L131" s="103" t="s">
        <v>522</v>
      </c>
      <c r="M131" s="102" t="s">
        <v>115</v>
      </c>
      <c r="N131" s="97" t="s">
        <v>520</v>
      </c>
      <c r="O131" s="92" t="s">
        <v>517</v>
      </c>
      <c r="P131" s="107" t="s">
        <v>58</v>
      </c>
      <c r="Q131" s="102" t="s">
        <v>163</v>
      </c>
      <c r="R131" s="92">
        <v>202212</v>
      </c>
      <c r="S131" s="92">
        <v>202212</v>
      </c>
      <c r="T131" s="92">
        <v>202212</v>
      </c>
      <c r="U131" s="102" t="s">
        <v>60</v>
      </c>
      <c r="V131" s="108"/>
      <c r="W131" s="103">
        <v>911311</v>
      </c>
      <c r="X131" s="103" t="s">
        <v>62</v>
      </c>
      <c r="Y131" s="99">
        <f t="shared" si="11"/>
        <v>4673.2700000000004</v>
      </c>
      <c r="Z131" s="99">
        <f t="shared" si="12"/>
        <v>373.27</v>
      </c>
      <c r="AA131" s="100">
        <f t="shared" si="13"/>
        <v>4300</v>
      </c>
      <c r="AB131" s="110"/>
      <c r="AC131" s="110"/>
      <c r="AD131" s="111">
        <v>4673.2700000000004</v>
      </c>
      <c r="AE131" s="110">
        <v>0</v>
      </c>
      <c r="AF131" s="110">
        <v>0</v>
      </c>
      <c r="AG131" s="100">
        <v>0</v>
      </c>
      <c r="AH131" s="100">
        <v>0</v>
      </c>
      <c r="AI131" s="110">
        <v>0</v>
      </c>
      <c r="AJ131" s="110">
        <v>0</v>
      </c>
      <c r="AK131" s="110">
        <v>0</v>
      </c>
      <c r="AL131" s="100">
        <v>0</v>
      </c>
      <c r="AM131" s="100">
        <v>0</v>
      </c>
      <c r="AN131" s="100">
        <v>0</v>
      </c>
      <c r="AO131" s="100">
        <v>0</v>
      </c>
      <c r="AP131" s="100">
        <v>0</v>
      </c>
      <c r="AQ131" s="110">
        <v>0</v>
      </c>
      <c r="AR131" s="100">
        <v>373.27</v>
      </c>
      <c r="AS131" s="100">
        <v>0</v>
      </c>
      <c r="AT131" s="110">
        <v>0</v>
      </c>
      <c r="AU131" s="55"/>
      <c r="AV131" s="26"/>
      <c r="AW131" s="58"/>
      <c r="AX131" s="26"/>
      <c r="AY131" s="58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s="101" customFormat="1" x14ac:dyDescent="0.2">
      <c r="A132" s="26"/>
      <c r="B132" s="102">
        <v>44</v>
      </c>
      <c r="C132" s="103"/>
      <c r="D132" s="103"/>
      <c r="E132" s="103" t="s">
        <v>552</v>
      </c>
      <c r="F132" s="103" t="s">
        <v>65</v>
      </c>
      <c r="G132" s="104" t="s">
        <v>553</v>
      </c>
      <c r="H132" s="105">
        <v>44758</v>
      </c>
      <c r="I132" s="106"/>
      <c r="J132" s="107"/>
      <c r="K132" s="102"/>
      <c r="L132" s="103" t="s">
        <v>522</v>
      </c>
      <c r="M132" s="102"/>
      <c r="N132" s="97"/>
      <c r="O132" s="92"/>
      <c r="P132" s="107"/>
      <c r="Q132" s="102"/>
      <c r="R132" s="92"/>
      <c r="S132" s="92"/>
      <c r="T132" s="92"/>
      <c r="U132" s="102"/>
      <c r="V132" s="108"/>
      <c r="W132" s="103"/>
      <c r="X132" s="103"/>
      <c r="Y132" s="99">
        <f t="shared" si="11"/>
        <v>4673.2700000000004</v>
      </c>
      <c r="Z132" s="99">
        <f t="shared" ref="Z132:Z133" si="14">SUM(AQ132:AT132)</f>
        <v>373.27</v>
      </c>
      <c r="AA132" s="100">
        <f t="shared" ref="AA132:AA133" si="15">SUM(Y132-Z132)</f>
        <v>4300</v>
      </c>
      <c r="AB132" s="110"/>
      <c r="AC132" s="110"/>
      <c r="AD132" s="111">
        <v>4673.2700000000004</v>
      </c>
      <c r="AE132" s="110"/>
      <c r="AF132" s="110"/>
      <c r="AG132" s="100"/>
      <c r="AH132" s="100"/>
      <c r="AI132" s="110"/>
      <c r="AJ132" s="110"/>
      <c r="AK132" s="110"/>
      <c r="AL132" s="100"/>
      <c r="AM132" s="100"/>
      <c r="AN132" s="100"/>
      <c r="AO132" s="100"/>
      <c r="AP132" s="100"/>
      <c r="AQ132" s="110"/>
      <c r="AR132" s="100">
        <v>373.27</v>
      </c>
      <c r="AS132" s="100"/>
      <c r="AT132" s="110"/>
      <c r="AU132" s="55"/>
      <c r="AV132" s="26"/>
      <c r="AW132" s="58"/>
      <c r="AX132" s="26"/>
      <c r="AY132" s="58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s="26" customFormat="1" ht="12.75" customHeight="1" x14ac:dyDescent="0.2">
      <c r="B133" s="91"/>
      <c r="C133" s="92" t="s">
        <v>511</v>
      </c>
      <c r="D133" s="92" t="s">
        <v>512</v>
      </c>
      <c r="E133" s="92"/>
      <c r="F133" s="92"/>
      <c r="G133" s="92"/>
      <c r="H133" s="94"/>
      <c r="I133" s="95" t="s">
        <v>52</v>
      </c>
      <c r="J133" s="96" t="s">
        <v>158</v>
      </c>
      <c r="K133" s="91">
        <v>114</v>
      </c>
      <c r="L133" s="103" t="s">
        <v>522</v>
      </c>
      <c r="M133" s="91" t="s">
        <v>115</v>
      </c>
      <c r="N133" s="97" t="s">
        <v>520</v>
      </c>
      <c r="O133" s="92" t="s">
        <v>517</v>
      </c>
      <c r="P133" s="96" t="s">
        <v>58</v>
      </c>
      <c r="Q133" s="91" t="s">
        <v>163</v>
      </c>
      <c r="R133" s="92">
        <v>202212</v>
      </c>
      <c r="S133" s="92">
        <v>202212</v>
      </c>
      <c r="T133" s="92">
        <v>202212</v>
      </c>
      <c r="U133" s="91" t="s">
        <v>60</v>
      </c>
      <c r="V133" s="97"/>
      <c r="W133" s="98">
        <v>632236</v>
      </c>
      <c r="X133" s="92" t="s">
        <v>62</v>
      </c>
      <c r="Y133" s="99">
        <f t="shared" si="11"/>
        <v>0</v>
      </c>
      <c r="Z133" s="99">
        <f t="shared" si="14"/>
        <v>0</v>
      </c>
      <c r="AA133" s="100">
        <f t="shared" si="15"/>
        <v>0</v>
      </c>
      <c r="AB133" s="100"/>
      <c r="AC133" s="100"/>
      <c r="AD133" s="100"/>
      <c r="AE133" s="100">
        <v>0</v>
      </c>
      <c r="AF133" s="100">
        <v>0</v>
      </c>
      <c r="AG133" s="100">
        <v>0</v>
      </c>
      <c r="AH133" s="100">
        <v>0</v>
      </c>
      <c r="AI133" s="100">
        <v>0</v>
      </c>
      <c r="AJ133" s="100">
        <v>0</v>
      </c>
      <c r="AK133" s="100">
        <v>0</v>
      </c>
      <c r="AL133" s="100">
        <v>0</v>
      </c>
      <c r="AM133" s="100">
        <v>0</v>
      </c>
      <c r="AN133" s="100">
        <v>0</v>
      </c>
      <c r="AO133" s="100">
        <v>0</v>
      </c>
      <c r="AP133" s="100">
        <v>0</v>
      </c>
      <c r="AQ133" s="100">
        <v>0</v>
      </c>
      <c r="AR133" s="100"/>
      <c r="AS133" s="100">
        <v>0</v>
      </c>
      <c r="AT133" s="100">
        <v>0</v>
      </c>
      <c r="AU133" s="55"/>
    </row>
    <row r="134" spans="1:64" ht="15" x14ac:dyDescent="0.25">
      <c r="B134" s="124"/>
      <c r="C134" s="124"/>
      <c r="D134" s="124"/>
      <c r="E134" s="124"/>
      <c r="F134" s="124"/>
      <c r="G134" s="124"/>
      <c r="H134" s="124"/>
      <c r="I134" s="125"/>
      <c r="J134" s="126"/>
      <c r="K134" s="126"/>
      <c r="L134" s="124"/>
      <c r="M134" s="126"/>
      <c r="N134" s="127"/>
      <c r="O134" s="124"/>
      <c r="P134" s="126"/>
      <c r="Q134" s="126"/>
      <c r="R134" s="124"/>
      <c r="S134" s="124"/>
      <c r="T134" s="124"/>
      <c r="U134" s="124"/>
      <c r="V134" s="128"/>
      <c r="W134" s="124"/>
      <c r="X134" s="124"/>
      <c r="Y134" s="129">
        <f t="shared" ref="Y134:AT134" si="16">SUM(Y115:Y133)</f>
        <v>88204.020000000019</v>
      </c>
      <c r="Z134" s="129">
        <f t="shared" si="16"/>
        <v>8785.010000000002</v>
      </c>
      <c r="AA134" s="129">
        <f t="shared" si="16"/>
        <v>79419.010000000009</v>
      </c>
      <c r="AB134" s="129">
        <f t="shared" si="16"/>
        <v>0</v>
      </c>
      <c r="AC134" s="129">
        <f t="shared" si="16"/>
        <v>0</v>
      </c>
      <c r="AD134" s="129">
        <f t="shared" si="16"/>
        <v>88204.020000000019</v>
      </c>
      <c r="AE134" s="129">
        <f t="shared" si="16"/>
        <v>0</v>
      </c>
      <c r="AF134" s="129">
        <f t="shared" si="16"/>
        <v>0</v>
      </c>
      <c r="AG134" s="129">
        <f t="shared" si="16"/>
        <v>0</v>
      </c>
      <c r="AH134" s="129">
        <f t="shared" si="16"/>
        <v>0</v>
      </c>
      <c r="AI134" s="129">
        <f t="shared" si="16"/>
        <v>0</v>
      </c>
      <c r="AJ134" s="129">
        <f t="shared" si="16"/>
        <v>0</v>
      </c>
      <c r="AK134" s="129">
        <f t="shared" si="16"/>
        <v>0</v>
      </c>
      <c r="AL134" s="129">
        <f t="shared" si="16"/>
        <v>0</v>
      </c>
      <c r="AM134" s="129">
        <f t="shared" si="16"/>
        <v>0</v>
      </c>
      <c r="AN134" s="129">
        <f t="shared" si="16"/>
        <v>0</v>
      </c>
      <c r="AO134" s="129">
        <f t="shared" si="16"/>
        <v>0</v>
      </c>
      <c r="AP134" s="129">
        <f t="shared" si="16"/>
        <v>0</v>
      </c>
      <c r="AQ134" s="129">
        <f t="shared" si="16"/>
        <v>0</v>
      </c>
      <c r="AR134" s="129">
        <f t="shared" si="16"/>
        <v>7785.010000000002</v>
      </c>
      <c r="AS134" s="129">
        <f t="shared" si="16"/>
        <v>1000</v>
      </c>
      <c r="AT134" s="129">
        <f t="shared" si="16"/>
        <v>0</v>
      </c>
    </row>
  </sheetData>
  <pageMargins left="0" right="0" top="0.74803149606299213" bottom="0.74803149606299213" header="0.31496062992125984" footer="0.31496062992125984"/>
  <pageSetup scale="58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50"/>
  <sheetViews>
    <sheetView topLeftCell="A83" workbookViewId="0">
      <selection sqref="A1:AT108"/>
    </sheetView>
  </sheetViews>
  <sheetFormatPr baseColWidth="10" defaultColWidth="11.42578125" defaultRowHeight="12" x14ac:dyDescent="0.2"/>
  <cols>
    <col min="1" max="1" width="2.85546875" style="1" bestFit="1" customWidth="1"/>
    <col min="2" max="2" width="4.7109375" style="1" customWidth="1"/>
    <col min="3" max="3" width="16.42578125" style="1" hidden="1" customWidth="1"/>
    <col min="4" max="4" width="20.7109375" style="1" hidden="1" customWidth="1"/>
    <col min="5" max="5" width="11.140625" style="1" customWidth="1"/>
    <col min="6" max="6" width="15.42578125" style="1" customWidth="1"/>
    <col min="7" max="7" width="11.7109375" style="1" customWidth="1"/>
    <col min="8" max="8" width="15.42578125" style="1" hidden="1" customWidth="1"/>
    <col min="9" max="9" width="12.28515625" style="3" hidden="1" customWidth="1"/>
    <col min="10" max="10" width="11.140625" style="4" hidden="1" customWidth="1"/>
    <col min="11" max="11" width="10.5703125" style="4" hidden="1" customWidth="1"/>
    <col min="12" max="12" width="27.5703125" style="1" customWidth="1"/>
    <col min="13" max="13" width="7.7109375" style="4" hidden="1" customWidth="1"/>
    <col min="14" max="14" width="10" style="5" hidden="1" customWidth="1"/>
    <col min="15" max="15" width="16.85546875" style="1" hidden="1" customWidth="1"/>
    <col min="16" max="16" width="12.85546875" style="4" hidden="1" customWidth="1"/>
    <col min="17" max="17" width="7.140625" style="4" hidden="1" customWidth="1"/>
    <col min="18" max="20" width="12" style="1" hidden="1" customWidth="1"/>
    <col min="21" max="21" width="6" style="1" hidden="1" customWidth="1"/>
    <col min="22" max="22" width="7.42578125" style="6" hidden="1" customWidth="1"/>
    <col min="23" max="23" width="8.7109375" style="1" hidden="1" customWidth="1"/>
    <col min="24" max="24" width="9.85546875" style="1" hidden="1" customWidth="1"/>
    <col min="25" max="25" width="13.42578125" style="7" bestFit="1" customWidth="1"/>
    <col min="26" max="26" width="13.85546875" style="8" customWidth="1"/>
    <col min="27" max="27" width="13.42578125" style="8" bestFit="1" customWidth="1"/>
    <col min="28" max="28" width="12.28515625" style="8" bestFit="1" customWidth="1"/>
    <col min="29" max="29" width="12.85546875" style="8" customWidth="1"/>
    <col min="30" max="30" width="13.42578125" style="8" bestFit="1" customWidth="1"/>
    <col min="31" max="31" width="10.7109375" style="8" customWidth="1"/>
    <col min="32" max="32" width="9.7109375" style="8" hidden="1" customWidth="1"/>
    <col min="33" max="33" width="11.140625" style="8" hidden="1" customWidth="1"/>
    <col min="34" max="34" width="10.42578125" style="8" hidden="1" customWidth="1"/>
    <col min="35" max="35" width="13.5703125" style="8" customWidth="1"/>
    <col min="36" max="37" width="12.42578125" style="8" customWidth="1"/>
    <col min="38" max="38" width="10.42578125" style="8" hidden="1" customWidth="1"/>
    <col min="39" max="40" width="10.85546875" style="8" hidden="1" customWidth="1"/>
    <col min="41" max="41" width="11.85546875" style="8" hidden="1" customWidth="1"/>
    <col min="42" max="42" width="13.5703125" style="8" hidden="1" customWidth="1"/>
    <col min="43" max="43" width="8.5703125" style="8" customWidth="1"/>
    <col min="44" max="44" width="13.140625" style="8" bestFit="1" customWidth="1"/>
    <col min="45" max="45" width="11" style="8" hidden="1" customWidth="1"/>
    <col min="46" max="46" width="10" style="8" bestFit="1" customWidth="1"/>
    <col min="47" max="47" width="11.42578125" style="9" customWidth="1"/>
    <col min="48" max="48" width="12.28515625" style="1" bestFit="1" customWidth="1"/>
    <col min="49" max="49" width="11.42578125" style="1" customWidth="1"/>
    <col min="50" max="16384" width="11.42578125" style="1"/>
  </cols>
  <sheetData>
    <row r="2" spans="1:105" x14ac:dyDescent="0.2">
      <c r="B2" s="2" t="s">
        <v>0</v>
      </c>
    </row>
    <row r="3" spans="1:105" x14ac:dyDescent="0.2">
      <c r="B3" s="2" t="s">
        <v>1</v>
      </c>
    </row>
    <row r="4" spans="1:105" x14ac:dyDescent="0.2">
      <c r="B4" s="2" t="s">
        <v>554</v>
      </c>
    </row>
    <row r="5" spans="1:105" x14ac:dyDescent="0.2">
      <c r="B5" s="2" t="s">
        <v>3</v>
      </c>
    </row>
    <row r="6" spans="1:105" ht="16.5" customHeight="1" x14ac:dyDescent="0.2"/>
    <row r="7" spans="1:105" ht="5.25" customHeight="1" x14ac:dyDescent="0.2">
      <c r="B7" s="19"/>
      <c r="C7" s="19"/>
      <c r="D7" s="19"/>
      <c r="E7" s="19"/>
      <c r="F7" s="19"/>
      <c r="G7" s="19"/>
      <c r="H7" s="19"/>
      <c r="I7" s="20"/>
      <c r="J7" s="21"/>
      <c r="K7" s="21"/>
      <c r="L7" s="19"/>
      <c r="M7" s="21"/>
      <c r="N7" s="22"/>
      <c r="O7" s="19"/>
      <c r="P7" s="21"/>
      <c r="Q7" s="21"/>
      <c r="R7" s="19"/>
      <c r="S7" s="19"/>
      <c r="T7" s="19"/>
      <c r="U7" s="19"/>
      <c r="V7" s="23"/>
      <c r="W7" s="19"/>
      <c r="X7" s="19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5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</row>
    <row r="8" spans="1:105" ht="5.25" customHeight="1" x14ac:dyDescent="0.2">
      <c r="B8" s="26"/>
      <c r="C8" s="26"/>
      <c r="D8" s="26"/>
      <c r="E8" s="26"/>
      <c r="F8" s="26"/>
      <c r="G8" s="26"/>
      <c r="H8" s="26"/>
      <c r="I8" s="27"/>
      <c r="J8" s="28"/>
      <c r="K8" s="28"/>
      <c r="L8" s="26"/>
      <c r="M8" s="28"/>
      <c r="N8" s="29"/>
      <c r="O8" s="26"/>
      <c r="P8" s="28"/>
      <c r="Q8" s="28"/>
      <c r="R8" s="26"/>
      <c r="S8" s="26"/>
      <c r="T8" s="26"/>
      <c r="U8" s="26"/>
      <c r="V8" s="30"/>
      <c r="W8" s="26"/>
      <c r="X8" s="26"/>
      <c r="AU8" s="3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</row>
    <row r="9" spans="1:105" ht="5.25" customHeight="1" x14ac:dyDescent="0.2">
      <c r="B9" s="32"/>
      <c r="C9" s="32"/>
      <c r="D9" s="32"/>
      <c r="E9" s="32"/>
      <c r="F9" s="32"/>
      <c r="G9" s="32"/>
      <c r="H9" s="32"/>
      <c r="I9" s="33"/>
      <c r="J9" s="34"/>
      <c r="K9" s="34"/>
      <c r="L9" s="32"/>
      <c r="M9" s="34"/>
      <c r="N9" s="35"/>
      <c r="O9" s="32"/>
      <c r="P9" s="34"/>
      <c r="Q9" s="34"/>
      <c r="R9" s="32"/>
      <c r="S9" s="32"/>
      <c r="T9" s="32"/>
      <c r="U9" s="32"/>
      <c r="V9" s="36"/>
      <c r="W9" s="32"/>
      <c r="X9" s="3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8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</row>
    <row r="10" spans="1:105" ht="19.5" customHeight="1" x14ac:dyDescent="0.2"/>
    <row r="11" spans="1:105" ht="54.75" customHeight="1" x14ac:dyDescent="0.2">
      <c r="B11" s="39" t="s">
        <v>4</v>
      </c>
      <c r="C11" s="39" t="s">
        <v>5</v>
      </c>
      <c r="D11" s="39" t="s">
        <v>6</v>
      </c>
      <c r="E11" s="39" t="s">
        <v>7</v>
      </c>
      <c r="F11" s="39" t="s">
        <v>8</v>
      </c>
      <c r="G11" s="39" t="s">
        <v>9</v>
      </c>
      <c r="H11" s="39" t="s">
        <v>10</v>
      </c>
      <c r="I11" s="40" t="s">
        <v>11</v>
      </c>
      <c r="J11" s="39" t="s">
        <v>12</v>
      </c>
      <c r="K11" s="39" t="s">
        <v>13</v>
      </c>
      <c r="L11" s="39" t="s">
        <v>14</v>
      </c>
      <c r="M11" s="39" t="s">
        <v>15</v>
      </c>
      <c r="N11" s="41" t="s">
        <v>16</v>
      </c>
      <c r="O11" s="39" t="s">
        <v>17</v>
      </c>
      <c r="P11" s="39" t="s">
        <v>18</v>
      </c>
      <c r="Q11" s="39" t="s">
        <v>19</v>
      </c>
      <c r="R11" s="39" t="s">
        <v>20</v>
      </c>
      <c r="S11" s="39" t="s">
        <v>21</v>
      </c>
      <c r="T11" s="39" t="s">
        <v>22</v>
      </c>
      <c r="U11" s="39" t="s">
        <v>23</v>
      </c>
      <c r="V11" s="42" t="s">
        <v>24</v>
      </c>
      <c r="W11" s="39" t="s">
        <v>25</v>
      </c>
      <c r="X11" s="39" t="s">
        <v>26</v>
      </c>
      <c r="Y11" s="43" t="s">
        <v>27</v>
      </c>
      <c r="Z11" s="44" t="s">
        <v>28</v>
      </c>
      <c r="AA11" s="44" t="s">
        <v>29</v>
      </c>
      <c r="AB11" s="44" t="s">
        <v>30</v>
      </c>
      <c r="AC11" s="44" t="s">
        <v>31</v>
      </c>
      <c r="AD11" s="44" t="s">
        <v>32</v>
      </c>
      <c r="AE11" s="44" t="s">
        <v>33</v>
      </c>
      <c r="AF11" s="44" t="s">
        <v>34</v>
      </c>
      <c r="AG11" s="44" t="s">
        <v>35</v>
      </c>
      <c r="AH11" s="44" t="s">
        <v>36</v>
      </c>
      <c r="AI11" s="44" t="s">
        <v>37</v>
      </c>
      <c r="AJ11" s="44" t="s">
        <v>38</v>
      </c>
      <c r="AK11" s="44" t="s">
        <v>38</v>
      </c>
      <c r="AL11" s="44" t="s">
        <v>39</v>
      </c>
      <c r="AM11" s="44" t="s">
        <v>40</v>
      </c>
      <c r="AN11" s="44" t="s">
        <v>41</v>
      </c>
      <c r="AO11" s="44" t="s">
        <v>42</v>
      </c>
      <c r="AP11" s="44" t="s">
        <v>43</v>
      </c>
      <c r="AQ11" s="44" t="s">
        <v>44</v>
      </c>
      <c r="AR11" s="44" t="s">
        <v>45</v>
      </c>
      <c r="AS11" s="44" t="s">
        <v>36</v>
      </c>
      <c r="AT11" s="44" t="s">
        <v>46</v>
      </c>
    </row>
    <row r="12" spans="1:105" s="26" customFormat="1" x14ac:dyDescent="0.2">
      <c r="A12" s="26">
        <v>1</v>
      </c>
      <c r="B12" s="91">
        <v>1</v>
      </c>
      <c r="C12" s="92" t="s">
        <v>47</v>
      </c>
      <c r="D12" s="92" t="s">
        <v>48</v>
      </c>
      <c r="E12" s="92" t="s">
        <v>49</v>
      </c>
      <c r="F12" s="92" t="s">
        <v>50</v>
      </c>
      <c r="G12" s="93" t="s">
        <v>51</v>
      </c>
      <c r="H12" s="94">
        <v>44439</v>
      </c>
      <c r="I12" s="95" t="s">
        <v>52</v>
      </c>
      <c r="J12" s="96" t="s">
        <v>53</v>
      </c>
      <c r="K12" s="91">
        <v>111</v>
      </c>
      <c r="L12" s="92" t="s">
        <v>54</v>
      </c>
      <c r="M12" s="91" t="s">
        <v>55</v>
      </c>
      <c r="N12" s="97" t="s">
        <v>56</v>
      </c>
      <c r="O12" s="92" t="s">
        <v>57</v>
      </c>
      <c r="P12" s="96" t="s">
        <v>58</v>
      </c>
      <c r="Q12" s="91" t="s">
        <v>59</v>
      </c>
      <c r="R12" s="92">
        <v>202219</v>
      </c>
      <c r="S12" s="92">
        <v>202219</v>
      </c>
      <c r="T12" s="92">
        <v>202219</v>
      </c>
      <c r="U12" s="91" t="s">
        <v>60</v>
      </c>
      <c r="V12" s="130"/>
      <c r="W12" s="130" t="s">
        <v>61</v>
      </c>
      <c r="X12" s="92" t="s">
        <v>62</v>
      </c>
      <c r="Y12" s="99">
        <f t="shared" ref="Y12:Y23" si="0">SUM(AB12:AK12)</f>
        <v>20357.29</v>
      </c>
      <c r="Z12" s="99">
        <f>SUM(AQ12:AT12)</f>
        <v>3789.29</v>
      </c>
      <c r="AA12" s="100">
        <f t="shared" ref="AA12:AA20" si="1">SUM(Y12-Z12)</f>
        <v>16568</v>
      </c>
      <c r="AB12" s="100">
        <v>0</v>
      </c>
      <c r="AC12" s="100">
        <v>20357.29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3789.29</v>
      </c>
      <c r="AS12" s="100">
        <v>0</v>
      </c>
      <c r="AT12" s="100">
        <v>0</v>
      </c>
      <c r="AU12" s="55"/>
    </row>
    <row r="13" spans="1:105" s="26" customFormat="1" x14ac:dyDescent="0.2">
      <c r="A13" s="26">
        <v>2</v>
      </c>
      <c r="B13" s="91">
        <v>2</v>
      </c>
      <c r="C13" s="92" t="s">
        <v>63</v>
      </c>
      <c r="D13" s="92" t="s">
        <v>64</v>
      </c>
      <c r="E13" s="92" t="s">
        <v>65</v>
      </c>
      <c r="F13" s="92" t="s">
        <v>66</v>
      </c>
      <c r="G13" s="93" t="s">
        <v>67</v>
      </c>
      <c r="H13" s="94">
        <v>44439</v>
      </c>
      <c r="I13" s="95" t="s">
        <v>52</v>
      </c>
      <c r="J13" s="96" t="s">
        <v>53</v>
      </c>
      <c r="K13" s="91">
        <v>111</v>
      </c>
      <c r="L13" s="92" t="s">
        <v>68</v>
      </c>
      <c r="M13" s="91" t="s">
        <v>55</v>
      </c>
      <c r="N13" s="97" t="s">
        <v>69</v>
      </c>
      <c r="O13" s="92" t="s">
        <v>70</v>
      </c>
      <c r="P13" s="96" t="s">
        <v>58</v>
      </c>
      <c r="Q13" s="91" t="s">
        <v>59</v>
      </c>
      <c r="R13" s="92">
        <v>202219</v>
      </c>
      <c r="S13" s="92">
        <v>202219</v>
      </c>
      <c r="T13" s="92">
        <v>202219</v>
      </c>
      <c r="U13" s="91" t="s">
        <v>60</v>
      </c>
      <c r="V13" s="97"/>
      <c r="W13" s="130" t="s">
        <v>71</v>
      </c>
      <c r="X13" s="92" t="s">
        <v>62</v>
      </c>
      <c r="Y13" s="99">
        <f t="shared" si="0"/>
        <v>13989.62</v>
      </c>
      <c r="Z13" s="99">
        <f>SUM(AQ13:AT13)</f>
        <v>2291.62</v>
      </c>
      <c r="AA13" s="100">
        <f t="shared" si="1"/>
        <v>11698</v>
      </c>
      <c r="AB13" s="100">
        <v>13989.62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2291.62</v>
      </c>
      <c r="AS13" s="100">
        <v>0</v>
      </c>
      <c r="AT13" s="100">
        <v>0</v>
      </c>
      <c r="AU13" s="55"/>
    </row>
    <row r="14" spans="1:105" s="26" customFormat="1" x14ac:dyDescent="0.2">
      <c r="A14" s="26">
        <v>3</v>
      </c>
      <c r="B14" s="91">
        <v>3</v>
      </c>
      <c r="C14" s="92" t="s">
        <v>72</v>
      </c>
      <c r="D14" s="92" t="s">
        <v>73</v>
      </c>
      <c r="E14" s="92" t="s">
        <v>74</v>
      </c>
      <c r="F14" s="92" t="s">
        <v>74</v>
      </c>
      <c r="G14" s="93" t="s">
        <v>75</v>
      </c>
      <c r="H14" s="94">
        <v>44439</v>
      </c>
      <c r="I14" s="95" t="s">
        <v>52</v>
      </c>
      <c r="J14" s="96" t="s">
        <v>53</v>
      </c>
      <c r="K14" s="91">
        <v>111</v>
      </c>
      <c r="L14" s="92" t="s">
        <v>76</v>
      </c>
      <c r="M14" s="91" t="s">
        <v>55</v>
      </c>
      <c r="N14" s="97" t="s">
        <v>77</v>
      </c>
      <c r="O14" s="92" t="s">
        <v>78</v>
      </c>
      <c r="P14" s="96" t="s">
        <v>58</v>
      </c>
      <c r="Q14" s="91" t="s">
        <v>59</v>
      </c>
      <c r="R14" s="92">
        <v>202219</v>
      </c>
      <c r="S14" s="92">
        <v>202219</v>
      </c>
      <c r="T14" s="92">
        <v>202219</v>
      </c>
      <c r="U14" s="91" t="s">
        <v>60</v>
      </c>
      <c r="V14" s="97"/>
      <c r="W14" s="130" t="s">
        <v>79</v>
      </c>
      <c r="X14" s="92" t="s">
        <v>62</v>
      </c>
      <c r="Y14" s="99">
        <f t="shared" si="0"/>
        <v>9329.73</v>
      </c>
      <c r="Z14" s="99">
        <f t="shared" ref="Z14:Z19" si="2">SUM(AQ14:AT14)</f>
        <v>1281.73</v>
      </c>
      <c r="AA14" s="100">
        <f t="shared" si="1"/>
        <v>8048</v>
      </c>
      <c r="AB14" s="100">
        <v>9329.73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1281.73</v>
      </c>
      <c r="AS14" s="100">
        <v>0</v>
      </c>
      <c r="AT14" s="100">
        <v>0</v>
      </c>
      <c r="AU14" s="55"/>
    </row>
    <row r="15" spans="1:105" s="26" customFormat="1" x14ac:dyDescent="0.2">
      <c r="A15" s="26">
        <v>4</v>
      </c>
      <c r="B15" s="91">
        <v>4</v>
      </c>
      <c r="C15" s="92" t="s">
        <v>80</v>
      </c>
      <c r="D15" s="92" t="s">
        <v>81</v>
      </c>
      <c r="E15" s="92" t="s">
        <v>65</v>
      </c>
      <c r="F15" s="92" t="s">
        <v>65</v>
      </c>
      <c r="G15" s="93" t="s">
        <v>82</v>
      </c>
      <c r="H15" s="94">
        <v>44439</v>
      </c>
      <c r="I15" s="95" t="s">
        <v>52</v>
      </c>
      <c r="J15" s="96" t="s">
        <v>53</v>
      </c>
      <c r="K15" s="91">
        <v>111</v>
      </c>
      <c r="L15" s="92" t="s">
        <v>83</v>
      </c>
      <c r="M15" s="91" t="s">
        <v>55</v>
      </c>
      <c r="N15" s="97" t="s">
        <v>77</v>
      </c>
      <c r="O15" s="92" t="s">
        <v>78</v>
      </c>
      <c r="P15" s="96" t="s">
        <v>58</v>
      </c>
      <c r="Q15" s="91" t="s">
        <v>59</v>
      </c>
      <c r="R15" s="92">
        <v>202219</v>
      </c>
      <c r="S15" s="92">
        <v>202219</v>
      </c>
      <c r="T15" s="92">
        <v>202219</v>
      </c>
      <c r="U15" s="91" t="s">
        <v>60</v>
      </c>
      <c r="V15" s="97"/>
      <c r="W15" s="130" t="s">
        <v>84</v>
      </c>
      <c r="X15" s="92" t="s">
        <v>62</v>
      </c>
      <c r="Y15" s="99">
        <f t="shared" si="0"/>
        <v>9329.73</v>
      </c>
      <c r="Z15" s="99">
        <f t="shared" si="2"/>
        <v>1281.73</v>
      </c>
      <c r="AA15" s="100">
        <f t="shared" si="1"/>
        <v>8048</v>
      </c>
      <c r="AB15" s="100">
        <v>9329.73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1281.73</v>
      </c>
      <c r="AS15" s="100">
        <v>0</v>
      </c>
      <c r="AT15" s="100">
        <v>0</v>
      </c>
      <c r="AU15" s="55"/>
    </row>
    <row r="16" spans="1:105" s="26" customFormat="1" x14ac:dyDescent="0.2">
      <c r="A16" s="26">
        <v>5</v>
      </c>
      <c r="B16" s="91">
        <v>5</v>
      </c>
      <c r="C16" s="92" t="s">
        <v>85</v>
      </c>
      <c r="D16" s="92" t="s">
        <v>86</v>
      </c>
      <c r="E16" s="92" t="s">
        <v>74</v>
      </c>
      <c r="F16" s="92" t="s">
        <v>87</v>
      </c>
      <c r="G16" s="93" t="s">
        <v>88</v>
      </c>
      <c r="H16" s="94">
        <v>44439</v>
      </c>
      <c r="I16" s="95" t="s">
        <v>52</v>
      </c>
      <c r="J16" s="96" t="s">
        <v>53</v>
      </c>
      <c r="K16" s="91">
        <v>111</v>
      </c>
      <c r="L16" s="92" t="s">
        <v>89</v>
      </c>
      <c r="M16" s="91" t="s">
        <v>55</v>
      </c>
      <c r="N16" s="97" t="s">
        <v>77</v>
      </c>
      <c r="O16" s="92" t="s">
        <v>78</v>
      </c>
      <c r="P16" s="96" t="s">
        <v>58</v>
      </c>
      <c r="Q16" s="91" t="s">
        <v>59</v>
      </c>
      <c r="R16" s="92">
        <v>202219</v>
      </c>
      <c r="S16" s="92">
        <v>202219</v>
      </c>
      <c r="T16" s="92">
        <v>202219</v>
      </c>
      <c r="U16" s="91" t="s">
        <v>60</v>
      </c>
      <c r="V16" s="97"/>
      <c r="W16" s="130" t="s">
        <v>90</v>
      </c>
      <c r="X16" s="92" t="s">
        <v>62</v>
      </c>
      <c r="Y16" s="99">
        <f t="shared" si="0"/>
        <v>9329.73</v>
      </c>
      <c r="Z16" s="99">
        <f t="shared" si="2"/>
        <v>1281.73</v>
      </c>
      <c r="AA16" s="100">
        <f t="shared" si="1"/>
        <v>8048</v>
      </c>
      <c r="AB16" s="100">
        <v>9329.73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1281.73</v>
      </c>
      <c r="AS16" s="100">
        <v>0</v>
      </c>
      <c r="AT16" s="100">
        <v>0</v>
      </c>
      <c r="AU16" s="55"/>
    </row>
    <row r="17" spans="1:51" s="26" customFormat="1" x14ac:dyDescent="0.2">
      <c r="A17" s="26">
        <v>6</v>
      </c>
      <c r="B17" s="91">
        <v>6</v>
      </c>
      <c r="C17" s="92" t="s">
        <v>91</v>
      </c>
      <c r="D17" s="92" t="s">
        <v>92</v>
      </c>
      <c r="E17" s="92" t="s">
        <v>74</v>
      </c>
      <c r="F17" s="92" t="s">
        <v>65</v>
      </c>
      <c r="G17" s="93" t="s">
        <v>93</v>
      </c>
      <c r="H17" s="94">
        <v>44439</v>
      </c>
      <c r="I17" s="95" t="s">
        <v>52</v>
      </c>
      <c r="J17" s="96" t="s">
        <v>53</v>
      </c>
      <c r="K17" s="91">
        <v>111</v>
      </c>
      <c r="L17" s="92" t="s">
        <v>94</v>
      </c>
      <c r="M17" s="91" t="s">
        <v>55</v>
      </c>
      <c r="N17" s="97" t="s">
        <v>77</v>
      </c>
      <c r="O17" s="92" t="s">
        <v>78</v>
      </c>
      <c r="P17" s="96" t="s">
        <v>58</v>
      </c>
      <c r="Q17" s="91" t="s">
        <v>59</v>
      </c>
      <c r="R17" s="92">
        <v>202219</v>
      </c>
      <c r="S17" s="92">
        <v>202219</v>
      </c>
      <c r="T17" s="92">
        <v>202219</v>
      </c>
      <c r="U17" s="91" t="s">
        <v>60</v>
      </c>
      <c r="V17" s="97"/>
      <c r="W17" s="130" t="s">
        <v>95</v>
      </c>
      <c r="X17" s="92" t="s">
        <v>62</v>
      </c>
      <c r="Y17" s="99">
        <f t="shared" si="0"/>
        <v>9329.73</v>
      </c>
      <c r="Z17" s="99">
        <f t="shared" si="2"/>
        <v>1281.73</v>
      </c>
      <c r="AA17" s="100">
        <f t="shared" si="1"/>
        <v>8048</v>
      </c>
      <c r="AB17" s="100">
        <v>9329.73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1281.73</v>
      </c>
      <c r="AS17" s="100">
        <v>0</v>
      </c>
      <c r="AT17" s="100">
        <v>0</v>
      </c>
      <c r="AU17" s="55"/>
    </row>
    <row r="18" spans="1:51" s="26" customFormat="1" x14ac:dyDescent="0.2">
      <c r="A18" s="26">
        <v>7</v>
      </c>
      <c r="B18" s="91">
        <v>7</v>
      </c>
      <c r="C18" s="92" t="s">
        <v>96</v>
      </c>
      <c r="D18" s="92" t="s">
        <v>97</v>
      </c>
      <c r="E18" s="92" t="s">
        <v>65</v>
      </c>
      <c r="F18" s="92" t="s">
        <v>74</v>
      </c>
      <c r="G18" s="93" t="s">
        <v>98</v>
      </c>
      <c r="H18" s="94">
        <v>44439</v>
      </c>
      <c r="I18" s="95" t="s">
        <v>52</v>
      </c>
      <c r="J18" s="96" t="s">
        <v>53</v>
      </c>
      <c r="K18" s="91">
        <v>111</v>
      </c>
      <c r="L18" s="92" t="s">
        <v>99</v>
      </c>
      <c r="M18" s="91" t="s">
        <v>55</v>
      </c>
      <c r="N18" s="97" t="s">
        <v>77</v>
      </c>
      <c r="O18" s="92" t="s">
        <v>78</v>
      </c>
      <c r="P18" s="96" t="s">
        <v>58</v>
      </c>
      <c r="Q18" s="91" t="s">
        <v>59</v>
      </c>
      <c r="R18" s="92">
        <v>202219</v>
      </c>
      <c r="S18" s="92">
        <v>202219</v>
      </c>
      <c r="T18" s="92">
        <v>202219</v>
      </c>
      <c r="U18" s="91" t="s">
        <v>60</v>
      </c>
      <c r="V18" s="97"/>
      <c r="W18" s="130" t="s">
        <v>100</v>
      </c>
      <c r="X18" s="92" t="s">
        <v>62</v>
      </c>
      <c r="Y18" s="99">
        <f t="shared" si="0"/>
        <v>9329.73</v>
      </c>
      <c r="Z18" s="99">
        <f t="shared" si="2"/>
        <v>1281.73</v>
      </c>
      <c r="AA18" s="100">
        <f t="shared" si="1"/>
        <v>8048</v>
      </c>
      <c r="AB18" s="100">
        <v>9329.73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1281.73</v>
      </c>
      <c r="AS18" s="100">
        <v>0</v>
      </c>
      <c r="AT18" s="100">
        <v>0</v>
      </c>
      <c r="AU18" s="55"/>
    </row>
    <row r="19" spans="1:51" s="26" customFormat="1" x14ac:dyDescent="0.2">
      <c r="A19" s="26">
        <v>8</v>
      </c>
      <c r="B19" s="91">
        <v>8</v>
      </c>
      <c r="C19" s="92" t="s">
        <v>101</v>
      </c>
      <c r="D19" s="92" t="s">
        <v>102</v>
      </c>
      <c r="E19" s="92" t="s">
        <v>103</v>
      </c>
      <c r="F19" s="92" t="s">
        <v>104</v>
      </c>
      <c r="G19" s="93" t="s">
        <v>105</v>
      </c>
      <c r="H19" s="94">
        <v>44439</v>
      </c>
      <c r="I19" s="95" t="s">
        <v>52</v>
      </c>
      <c r="J19" s="96" t="s">
        <v>53</v>
      </c>
      <c r="K19" s="91">
        <v>111</v>
      </c>
      <c r="L19" s="92" t="s">
        <v>106</v>
      </c>
      <c r="M19" s="91" t="s">
        <v>55</v>
      </c>
      <c r="N19" s="97" t="s">
        <v>77</v>
      </c>
      <c r="O19" s="92" t="s">
        <v>78</v>
      </c>
      <c r="P19" s="96" t="s">
        <v>58</v>
      </c>
      <c r="Q19" s="91" t="s">
        <v>59</v>
      </c>
      <c r="R19" s="92">
        <v>202219</v>
      </c>
      <c r="S19" s="92">
        <v>202219</v>
      </c>
      <c r="T19" s="92">
        <v>202219</v>
      </c>
      <c r="U19" s="91" t="s">
        <v>60</v>
      </c>
      <c r="V19" s="97"/>
      <c r="W19" s="130" t="s">
        <v>107</v>
      </c>
      <c r="X19" s="92" t="s">
        <v>62</v>
      </c>
      <c r="Y19" s="99">
        <f t="shared" si="0"/>
        <v>9329.73</v>
      </c>
      <c r="Z19" s="99">
        <f t="shared" si="2"/>
        <v>1281.73</v>
      </c>
      <c r="AA19" s="100">
        <f t="shared" si="1"/>
        <v>8048</v>
      </c>
      <c r="AB19" s="100">
        <v>9329.73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1281.73</v>
      </c>
      <c r="AS19" s="100">
        <v>0</v>
      </c>
      <c r="AT19" s="100">
        <v>0</v>
      </c>
      <c r="AU19" s="55"/>
    </row>
    <row r="20" spans="1:51" s="26" customFormat="1" x14ac:dyDescent="0.2">
      <c r="A20" s="26">
        <v>1</v>
      </c>
      <c r="B20" s="91">
        <v>9</v>
      </c>
      <c r="C20" s="92" t="s">
        <v>496</v>
      </c>
      <c r="D20" s="92" t="s">
        <v>497</v>
      </c>
      <c r="E20" s="92" t="s">
        <v>110</v>
      </c>
      <c r="F20" s="92" t="s">
        <v>324</v>
      </c>
      <c r="G20" s="93" t="s">
        <v>498</v>
      </c>
      <c r="H20" s="94">
        <v>44439</v>
      </c>
      <c r="I20" s="95" t="s">
        <v>52</v>
      </c>
      <c r="J20" s="96" t="s">
        <v>53</v>
      </c>
      <c r="K20" s="91">
        <v>111</v>
      </c>
      <c r="L20" s="92" t="s">
        <v>499</v>
      </c>
      <c r="M20" s="91" t="s">
        <v>55</v>
      </c>
      <c r="N20" s="97" t="s">
        <v>500</v>
      </c>
      <c r="O20" s="92" t="s">
        <v>501</v>
      </c>
      <c r="P20" s="96" t="s">
        <v>58</v>
      </c>
      <c r="Q20" s="91" t="s">
        <v>59</v>
      </c>
      <c r="R20" s="92">
        <v>202212</v>
      </c>
      <c r="S20" s="92">
        <v>202212</v>
      </c>
      <c r="T20" s="92">
        <v>202212</v>
      </c>
      <c r="U20" s="91" t="s">
        <v>60</v>
      </c>
      <c r="V20" s="97"/>
      <c r="W20" s="98">
        <v>864678</v>
      </c>
      <c r="X20" s="92" t="s">
        <v>62</v>
      </c>
      <c r="Y20" s="99">
        <v>13322.77</v>
      </c>
      <c r="Z20" s="99">
        <v>2134.77</v>
      </c>
      <c r="AA20" s="100">
        <f t="shared" si="1"/>
        <v>11188</v>
      </c>
      <c r="AB20" s="100">
        <v>0</v>
      </c>
      <c r="AC20" s="100">
        <v>13322.77</v>
      </c>
      <c r="AD20" s="100">
        <v>0</v>
      </c>
      <c r="AE20" s="100">
        <v>0</v>
      </c>
      <c r="AF20" s="100">
        <v>0</v>
      </c>
      <c r="AG20" s="100">
        <v>0</v>
      </c>
      <c r="AH20" s="100">
        <v>0</v>
      </c>
      <c r="AI20" s="100">
        <v>0</v>
      </c>
      <c r="AJ20" s="100">
        <v>0</v>
      </c>
      <c r="AK20" s="100">
        <v>0</v>
      </c>
      <c r="AL20" s="100">
        <v>0</v>
      </c>
      <c r="AM20" s="100">
        <v>0</v>
      </c>
      <c r="AN20" s="100">
        <v>0</v>
      </c>
      <c r="AO20" s="100">
        <v>0</v>
      </c>
      <c r="AP20" s="100">
        <v>0</v>
      </c>
      <c r="AQ20" s="100">
        <v>0</v>
      </c>
      <c r="AR20" s="100">
        <v>2134.77</v>
      </c>
      <c r="AS20" s="100">
        <v>0</v>
      </c>
      <c r="AT20" s="100">
        <v>0</v>
      </c>
      <c r="AU20" s="55"/>
      <c r="AW20" s="58"/>
      <c r="AY20" s="58"/>
    </row>
    <row r="21" spans="1:51" s="26" customFormat="1" x14ac:dyDescent="0.2">
      <c r="B21" s="280" t="s">
        <v>555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2"/>
      <c r="M21" s="91"/>
      <c r="N21" s="97"/>
      <c r="O21" s="92"/>
      <c r="P21" s="96"/>
      <c r="Q21" s="91"/>
      <c r="R21" s="92"/>
      <c r="S21" s="92"/>
      <c r="T21" s="92"/>
      <c r="U21" s="91"/>
      <c r="V21" s="97"/>
      <c r="W21" s="130"/>
      <c r="X21" s="92"/>
      <c r="Y21" s="153">
        <f>SUM(Y12:Y20)</f>
        <v>103648.05999999998</v>
      </c>
      <c r="Z21" s="153">
        <f>SUM(Z12:Z20)</f>
        <v>15906.059999999998</v>
      </c>
      <c r="AA21" s="153">
        <f>SUM(AA12:AA20)</f>
        <v>87742</v>
      </c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55"/>
    </row>
    <row r="22" spans="1:51" s="26" customFormat="1" x14ac:dyDescent="0.2">
      <c r="A22" s="26">
        <v>18</v>
      </c>
      <c r="B22" s="91">
        <v>18</v>
      </c>
      <c r="C22" s="92" t="s">
        <v>154</v>
      </c>
      <c r="D22" s="92" t="s">
        <v>155</v>
      </c>
      <c r="E22" s="92" t="s">
        <v>156</v>
      </c>
      <c r="F22" s="92" t="s">
        <v>74</v>
      </c>
      <c r="G22" s="93" t="s">
        <v>157</v>
      </c>
      <c r="H22" s="94">
        <v>44439</v>
      </c>
      <c r="I22" s="95" t="s">
        <v>52</v>
      </c>
      <c r="J22" s="96" t="s">
        <v>158</v>
      </c>
      <c r="K22" s="91">
        <v>114</v>
      </c>
      <c r="L22" s="92" t="s">
        <v>159</v>
      </c>
      <c r="M22" s="91" t="s">
        <v>160</v>
      </c>
      <c r="N22" s="97" t="s">
        <v>161</v>
      </c>
      <c r="O22" s="92" t="s">
        <v>162</v>
      </c>
      <c r="P22" s="96" t="s">
        <v>58</v>
      </c>
      <c r="Q22" s="91" t="s">
        <v>163</v>
      </c>
      <c r="R22" s="92">
        <v>202219</v>
      </c>
      <c r="S22" s="92">
        <v>202219</v>
      </c>
      <c r="T22" s="92">
        <v>202219</v>
      </c>
      <c r="U22" s="91" t="s">
        <v>60</v>
      </c>
      <c r="V22" s="97"/>
      <c r="W22" s="98">
        <v>864307</v>
      </c>
      <c r="X22" s="92" t="s">
        <v>62</v>
      </c>
      <c r="Y22" s="99">
        <f t="shared" si="0"/>
        <v>4543.1000000000004</v>
      </c>
      <c r="Z22" s="99">
        <f t="shared" ref="Z22:Z82" si="3">SUM(AQ22:AT22)</f>
        <v>359.1</v>
      </c>
      <c r="AA22" s="100">
        <f t="shared" ref="AA22:AA53" si="4">SUM(Y22-Z22)</f>
        <v>4184</v>
      </c>
      <c r="AB22" s="100">
        <v>0</v>
      </c>
      <c r="AC22" s="100">
        <v>0</v>
      </c>
      <c r="AD22" s="100">
        <v>4543.1000000000004</v>
      </c>
      <c r="AE22" s="100">
        <v>0</v>
      </c>
      <c r="AF22" s="100">
        <v>0</v>
      </c>
      <c r="AG22" s="100">
        <v>0</v>
      </c>
      <c r="AH22" s="100">
        <v>0</v>
      </c>
      <c r="AI22" s="100">
        <v>0</v>
      </c>
      <c r="AJ22" s="100">
        <v>0</v>
      </c>
      <c r="AK22" s="100">
        <v>0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0</v>
      </c>
      <c r="AR22" s="100">
        <v>359.1</v>
      </c>
      <c r="AS22" s="100">
        <v>0</v>
      </c>
      <c r="AT22" s="100">
        <v>0</v>
      </c>
      <c r="AU22" s="55"/>
    </row>
    <row r="23" spans="1:51" s="26" customFormat="1" x14ac:dyDescent="0.2">
      <c r="A23" s="26">
        <v>19</v>
      </c>
      <c r="B23" s="91">
        <v>19</v>
      </c>
      <c r="C23" s="92" t="s">
        <v>164</v>
      </c>
      <c r="D23" s="92" t="s">
        <v>165</v>
      </c>
      <c r="E23" s="92" t="s">
        <v>166</v>
      </c>
      <c r="F23" s="92" t="s">
        <v>125</v>
      </c>
      <c r="G23" s="93" t="s">
        <v>167</v>
      </c>
      <c r="H23" s="94">
        <v>44439</v>
      </c>
      <c r="I23" s="95" t="s">
        <v>52</v>
      </c>
      <c r="J23" s="96" t="s">
        <v>158</v>
      </c>
      <c r="K23" s="91">
        <v>114</v>
      </c>
      <c r="L23" s="92" t="s">
        <v>168</v>
      </c>
      <c r="M23" s="91" t="s">
        <v>115</v>
      </c>
      <c r="N23" s="97" t="s">
        <v>161</v>
      </c>
      <c r="O23" s="92" t="s">
        <v>162</v>
      </c>
      <c r="P23" s="96" t="s">
        <v>58</v>
      </c>
      <c r="Q23" s="91" t="s">
        <v>163</v>
      </c>
      <c r="R23" s="92">
        <v>202219</v>
      </c>
      <c r="S23" s="92">
        <v>202219</v>
      </c>
      <c r="T23" s="92">
        <v>202219</v>
      </c>
      <c r="U23" s="91" t="s">
        <v>60</v>
      </c>
      <c r="V23" s="97"/>
      <c r="W23" s="98">
        <v>127628</v>
      </c>
      <c r="X23" s="92" t="s">
        <v>62</v>
      </c>
      <c r="Y23" s="99">
        <f t="shared" si="0"/>
        <v>3407.44</v>
      </c>
      <c r="Z23" s="99">
        <f t="shared" si="3"/>
        <v>110.44</v>
      </c>
      <c r="AA23" s="100">
        <f t="shared" si="4"/>
        <v>3297</v>
      </c>
      <c r="AB23" s="100">
        <v>0</v>
      </c>
      <c r="AC23" s="100">
        <v>0</v>
      </c>
      <c r="AD23" s="100">
        <v>3407.44</v>
      </c>
      <c r="AE23" s="100">
        <v>0</v>
      </c>
      <c r="AF23" s="100">
        <v>0</v>
      </c>
      <c r="AG23" s="100">
        <v>0</v>
      </c>
      <c r="AH23" s="100">
        <v>0</v>
      </c>
      <c r="AI23" s="100">
        <v>0</v>
      </c>
      <c r="AJ23" s="100">
        <v>0</v>
      </c>
      <c r="AK23" s="100">
        <v>0</v>
      </c>
      <c r="AL23" s="100">
        <v>0</v>
      </c>
      <c r="AM23" s="100">
        <v>0</v>
      </c>
      <c r="AN23" s="100">
        <v>0</v>
      </c>
      <c r="AO23" s="100">
        <v>0</v>
      </c>
      <c r="AP23" s="100">
        <v>0</v>
      </c>
      <c r="AQ23" s="100">
        <v>0</v>
      </c>
      <c r="AR23" s="100">
        <v>110.44</v>
      </c>
      <c r="AS23" s="100">
        <v>0</v>
      </c>
      <c r="AT23" s="100">
        <v>0</v>
      </c>
      <c r="AU23" s="55"/>
    </row>
    <row r="24" spans="1:51" s="26" customFormat="1" x14ac:dyDescent="0.2">
      <c r="A24" s="26">
        <v>20</v>
      </c>
      <c r="B24" s="91">
        <v>21</v>
      </c>
      <c r="C24" s="92" t="s">
        <v>174</v>
      </c>
      <c r="D24" s="92" t="s">
        <v>175</v>
      </c>
      <c r="E24" s="92" t="s">
        <v>176</v>
      </c>
      <c r="F24" s="92" t="s">
        <v>65</v>
      </c>
      <c r="G24" s="93" t="s">
        <v>177</v>
      </c>
      <c r="H24" s="94">
        <v>44439</v>
      </c>
      <c r="I24" s="95" t="s">
        <v>52</v>
      </c>
      <c r="J24" s="96" t="s">
        <v>158</v>
      </c>
      <c r="K24" s="91">
        <v>114</v>
      </c>
      <c r="L24" s="92" t="s">
        <v>178</v>
      </c>
      <c r="M24" s="91" t="s">
        <v>115</v>
      </c>
      <c r="N24" s="97" t="s">
        <v>161</v>
      </c>
      <c r="O24" s="92" t="s">
        <v>162</v>
      </c>
      <c r="P24" s="96" t="s">
        <v>58</v>
      </c>
      <c r="Q24" s="91" t="s">
        <v>163</v>
      </c>
      <c r="R24" s="92">
        <v>202219</v>
      </c>
      <c r="S24" s="92">
        <v>202219</v>
      </c>
      <c r="T24" s="92">
        <v>202219</v>
      </c>
      <c r="U24" s="91" t="s">
        <v>60</v>
      </c>
      <c r="V24" s="97"/>
      <c r="W24" s="98">
        <v>426334</v>
      </c>
      <c r="X24" s="92" t="s">
        <v>62</v>
      </c>
      <c r="Y24" s="99">
        <f t="shared" ref="Y24:Y64" si="5">SUM(AB24:AK24)</f>
        <v>3407.44</v>
      </c>
      <c r="Z24" s="99">
        <f t="shared" si="3"/>
        <v>110.44</v>
      </c>
      <c r="AA24" s="100">
        <f t="shared" si="4"/>
        <v>3297</v>
      </c>
      <c r="AB24" s="100">
        <v>0</v>
      </c>
      <c r="AC24" s="100">
        <v>0</v>
      </c>
      <c r="AD24" s="100">
        <v>3407.44</v>
      </c>
      <c r="AE24" s="100">
        <v>0</v>
      </c>
      <c r="AF24" s="100">
        <v>0</v>
      </c>
      <c r="AG24" s="100">
        <v>0</v>
      </c>
      <c r="AH24" s="100">
        <v>0</v>
      </c>
      <c r="AI24" s="100">
        <v>0</v>
      </c>
      <c r="AJ24" s="100">
        <v>0</v>
      </c>
      <c r="AK24" s="100">
        <v>0</v>
      </c>
      <c r="AL24" s="100">
        <v>0</v>
      </c>
      <c r="AM24" s="100">
        <v>0</v>
      </c>
      <c r="AN24" s="100">
        <v>0</v>
      </c>
      <c r="AO24" s="100">
        <v>0</v>
      </c>
      <c r="AP24" s="100">
        <v>0</v>
      </c>
      <c r="AQ24" s="100">
        <v>0</v>
      </c>
      <c r="AR24" s="100">
        <v>110.44</v>
      </c>
      <c r="AS24" s="100">
        <v>0</v>
      </c>
      <c r="AT24" s="100">
        <v>0</v>
      </c>
      <c r="AU24" s="55"/>
    </row>
    <row r="25" spans="1:51" s="26" customFormat="1" x14ac:dyDescent="0.2">
      <c r="A25" s="26">
        <v>21</v>
      </c>
      <c r="B25" s="91">
        <v>22</v>
      </c>
      <c r="C25" s="92" t="s">
        <v>179</v>
      </c>
      <c r="D25" s="92" t="s">
        <v>180</v>
      </c>
      <c r="E25" s="92" t="s">
        <v>132</v>
      </c>
      <c r="F25" s="92" t="s">
        <v>181</v>
      </c>
      <c r="G25" s="93" t="s">
        <v>182</v>
      </c>
      <c r="H25" s="94">
        <v>44439</v>
      </c>
      <c r="I25" s="95" t="s">
        <v>52</v>
      </c>
      <c r="J25" s="96" t="s">
        <v>158</v>
      </c>
      <c r="K25" s="91">
        <v>114</v>
      </c>
      <c r="L25" s="92" t="s">
        <v>183</v>
      </c>
      <c r="M25" s="91" t="s">
        <v>115</v>
      </c>
      <c r="N25" s="97" t="s">
        <v>161</v>
      </c>
      <c r="O25" s="92" t="s">
        <v>162</v>
      </c>
      <c r="P25" s="96" t="s">
        <v>58</v>
      </c>
      <c r="Q25" s="91" t="s">
        <v>163</v>
      </c>
      <c r="R25" s="92">
        <v>202219</v>
      </c>
      <c r="S25" s="92">
        <v>202219</v>
      </c>
      <c r="T25" s="92">
        <v>202219</v>
      </c>
      <c r="U25" s="91" t="s">
        <v>60</v>
      </c>
      <c r="V25" s="97"/>
      <c r="W25" s="98">
        <v>864324</v>
      </c>
      <c r="X25" s="92" t="s">
        <v>62</v>
      </c>
      <c r="Y25" s="99">
        <f t="shared" si="5"/>
        <v>3407.44</v>
      </c>
      <c r="Z25" s="99">
        <f t="shared" si="3"/>
        <v>110.44</v>
      </c>
      <c r="AA25" s="100">
        <f t="shared" si="4"/>
        <v>3297</v>
      </c>
      <c r="AB25" s="100">
        <v>0</v>
      </c>
      <c r="AC25" s="100">
        <v>0</v>
      </c>
      <c r="AD25" s="100">
        <v>3407.44</v>
      </c>
      <c r="AE25" s="100">
        <v>0</v>
      </c>
      <c r="AF25" s="100" t="s">
        <v>184</v>
      </c>
      <c r="AG25" s="100">
        <v>0</v>
      </c>
      <c r="AH25" s="100">
        <v>0</v>
      </c>
      <c r="AI25" s="100">
        <v>0</v>
      </c>
      <c r="AJ25" s="100">
        <v>0</v>
      </c>
      <c r="AK25" s="100">
        <v>0</v>
      </c>
      <c r="AL25" s="100">
        <v>0</v>
      </c>
      <c r="AM25" s="100">
        <v>0</v>
      </c>
      <c r="AN25" s="100">
        <v>0</v>
      </c>
      <c r="AO25" s="100">
        <v>0</v>
      </c>
      <c r="AP25" s="100">
        <v>0</v>
      </c>
      <c r="AQ25" s="100">
        <v>0</v>
      </c>
      <c r="AR25" s="100">
        <v>110.44</v>
      </c>
      <c r="AS25" s="100">
        <v>0</v>
      </c>
      <c r="AT25" s="100">
        <v>0</v>
      </c>
      <c r="AU25" s="55"/>
    </row>
    <row r="26" spans="1:51" s="26" customFormat="1" x14ac:dyDescent="0.2">
      <c r="A26" s="26">
        <v>22</v>
      </c>
      <c r="B26" s="91">
        <v>23</v>
      </c>
      <c r="C26" s="92" t="s">
        <v>185</v>
      </c>
      <c r="D26" s="92" t="s">
        <v>186</v>
      </c>
      <c r="E26" s="92" t="s">
        <v>111</v>
      </c>
      <c r="F26" s="92" t="s">
        <v>187</v>
      </c>
      <c r="G26" s="93" t="s">
        <v>188</v>
      </c>
      <c r="H26" s="94">
        <v>44439</v>
      </c>
      <c r="I26" s="95" t="s">
        <v>52</v>
      </c>
      <c r="J26" s="96" t="s">
        <v>158</v>
      </c>
      <c r="K26" s="91">
        <v>113</v>
      </c>
      <c r="L26" s="92" t="s">
        <v>189</v>
      </c>
      <c r="M26" s="91" t="s">
        <v>55</v>
      </c>
      <c r="N26" s="97" t="s">
        <v>121</v>
      </c>
      <c r="O26" s="92" t="s">
        <v>122</v>
      </c>
      <c r="P26" s="96" t="s">
        <v>58</v>
      </c>
      <c r="Q26" s="91" t="s">
        <v>163</v>
      </c>
      <c r="R26" s="92">
        <v>202219</v>
      </c>
      <c r="S26" s="92">
        <v>202219</v>
      </c>
      <c r="T26" s="92">
        <v>202219</v>
      </c>
      <c r="U26" s="91" t="s">
        <v>60</v>
      </c>
      <c r="V26" s="97"/>
      <c r="W26" s="98">
        <v>864332</v>
      </c>
      <c r="X26" s="92" t="s">
        <v>62</v>
      </c>
      <c r="Y26" s="99">
        <f t="shared" si="5"/>
        <v>9904.5</v>
      </c>
      <c r="Z26" s="99">
        <f t="shared" si="3"/>
        <v>1404.5</v>
      </c>
      <c r="AA26" s="100">
        <f t="shared" si="4"/>
        <v>8500</v>
      </c>
      <c r="AB26" s="100">
        <v>0</v>
      </c>
      <c r="AC26" s="100">
        <v>0</v>
      </c>
      <c r="AD26" s="100">
        <v>9904.5</v>
      </c>
      <c r="AE26" s="100">
        <v>0</v>
      </c>
      <c r="AF26" s="100">
        <v>0</v>
      </c>
      <c r="AG26" s="100">
        <v>0</v>
      </c>
      <c r="AH26" s="100">
        <v>0</v>
      </c>
      <c r="AI26" s="100">
        <v>0</v>
      </c>
      <c r="AJ26" s="100">
        <v>0</v>
      </c>
      <c r="AK26" s="100">
        <v>0</v>
      </c>
      <c r="AL26" s="100">
        <v>0</v>
      </c>
      <c r="AM26" s="100">
        <v>0</v>
      </c>
      <c r="AN26" s="100">
        <v>0</v>
      </c>
      <c r="AO26" s="100">
        <v>0</v>
      </c>
      <c r="AP26" s="100">
        <v>0</v>
      </c>
      <c r="AQ26" s="100">
        <v>0</v>
      </c>
      <c r="AR26" s="100">
        <v>1404.5</v>
      </c>
      <c r="AS26" s="100">
        <v>0</v>
      </c>
      <c r="AT26" s="100">
        <v>0</v>
      </c>
      <c r="AU26" s="55"/>
      <c r="AW26" s="58"/>
      <c r="AY26" s="58"/>
    </row>
    <row r="27" spans="1:51" s="26" customFormat="1" x14ac:dyDescent="0.2">
      <c r="A27" s="26">
        <v>23</v>
      </c>
      <c r="B27" s="91">
        <v>24</v>
      </c>
      <c r="C27" s="92" t="s">
        <v>190</v>
      </c>
      <c r="D27" s="92" t="s">
        <v>191</v>
      </c>
      <c r="E27" s="92" t="s">
        <v>74</v>
      </c>
      <c r="F27" s="92" t="s">
        <v>192</v>
      </c>
      <c r="G27" s="93" t="s">
        <v>193</v>
      </c>
      <c r="H27" s="94">
        <v>44439</v>
      </c>
      <c r="I27" s="95" t="s">
        <v>52</v>
      </c>
      <c r="J27" s="96" t="s">
        <v>158</v>
      </c>
      <c r="K27" s="91">
        <v>114</v>
      </c>
      <c r="L27" s="92" t="s">
        <v>194</v>
      </c>
      <c r="M27" s="91" t="s">
        <v>115</v>
      </c>
      <c r="N27" s="97" t="s">
        <v>121</v>
      </c>
      <c r="O27" s="92" t="s">
        <v>122</v>
      </c>
      <c r="P27" s="96" t="s">
        <v>58</v>
      </c>
      <c r="Q27" s="91" t="s">
        <v>163</v>
      </c>
      <c r="R27" s="92">
        <v>202219</v>
      </c>
      <c r="S27" s="92">
        <v>202219</v>
      </c>
      <c r="T27" s="92">
        <v>202219</v>
      </c>
      <c r="U27" s="91" t="s">
        <v>60</v>
      </c>
      <c r="V27" s="97"/>
      <c r="W27" s="98">
        <v>906019</v>
      </c>
      <c r="X27" s="92" t="s">
        <v>195</v>
      </c>
      <c r="Y27" s="99">
        <f t="shared" si="5"/>
        <v>6979.78</v>
      </c>
      <c r="Z27" s="99">
        <f t="shared" si="3"/>
        <v>779.78</v>
      </c>
      <c r="AA27" s="100">
        <f t="shared" si="4"/>
        <v>6200</v>
      </c>
      <c r="AB27" s="100">
        <v>0</v>
      </c>
      <c r="AC27" s="100">
        <v>0</v>
      </c>
      <c r="AD27" s="100">
        <v>6979.78</v>
      </c>
      <c r="AE27" s="100">
        <v>0</v>
      </c>
      <c r="AF27" s="100">
        <v>0</v>
      </c>
      <c r="AG27" s="100">
        <v>0</v>
      </c>
      <c r="AH27" s="100">
        <v>0</v>
      </c>
      <c r="AI27" s="100">
        <v>0</v>
      </c>
      <c r="AJ27" s="100">
        <v>0</v>
      </c>
      <c r="AK27" s="100">
        <v>0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779.78</v>
      </c>
      <c r="AS27" s="100">
        <v>0</v>
      </c>
      <c r="AT27" s="100">
        <v>0</v>
      </c>
      <c r="AU27" s="55"/>
      <c r="AW27" s="58"/>
      <c r="AY27" s="58"/>
    </row>
    <row r="28" spans="1:51" s="26" customFormat="1" x14ac:dyDescent="0.2">
      <c r="A28" s="26">
        <v>24</v>
      </c>
      <c r="B28" s="91">
        <v>25</v>
      </c>
      <c r="C28" s="92" t="s">
        <v>196</v>
      </c>
      <c r="D28" s="92" t="s">
        <v>197</v>
      </c>
      <c r="E28" s="92" t="s">
        <v>198</v>
      </c>
      <c r="F28" s="92" t="s">
        <v>199</v>
      </c>
      <c r="G28" s="93" t="s">
        <v>200</v>
      </c>
      <c r="H28" s="94">
        <v>44439</v>
      </c>
      <c r="I28" s="95" t="s">
        <v>52</v>
      </c>
      <c r="J28" s="96" t="s">
        <v>158</v>
      </c>
      <c r="K28" s="91">
        <v>114</v>
      </c>
      <c r="L28" s="92" t="s">
        <v>201</v>
      </c>
      <c r="M28" s="91" t="s">
        <v>160</v>
      </c>
      <c r="N28" s="97" t="s">
        <v>202</v>
      </c>
      <c r="O28" s="92" t="s">
        <v>203</v>
      </c>
      <c r="P28" s="96" t="s">
        <v>58</v>
      </c>
      <c r="Q28" s="91" t="s">
        <v>163</v>
      </c>
      <c r="R28" s="92">
        <v>202219</v>
      </c>
      <c r="S28" s="92">
        <v>202219</v>
      </c>
      <c r="T28" s="92">
        <v>202219</v>
      </c>
      <c r="U28" s="91" t="s">
        <v>60</v>
      </c>
      <c r="V28" s="97"/>
      <c r="W28" s="98">
        <v>815900</v>
      </c>
      <c r="X28" s="92" t="s">
        <v>62</v>
      </c>
      <c r="Y28" s="99">
        <f t="shared" si="5"/>
        <v>4907.04</v>
      </c>
      <c r="Z28" s="99">
        <f t="shared" si="3"/>
        <v>407.04</v>
      </c>
      <c r="AA28" s="100">
        <f t="shared" si="4"/>
        <v>4500</v>
      </c>
      <c r="AB28" s="100">
        <v>0</v>
      </c>
      <c r="AC28" s="100">
        <v>0</v>
      </c>
      <c r="AD28" s="100">
        <v>4907.04</v>
      </c>
      <c r="AE28" s="100">
        <v>0</v>
      </c>
      <c r="AF28" s="100">
        <v>0</v>
      </c>
      <c r="AG28" s="100">
        <v>0</v>
      </c>
      <c r="AH28" s="100">
        <v>0</v>
      </c>
      <c r="AI28" s="100">
        <v>0</v>
      </c>
      <c r="AJ28" s="100">
        <v>0</v>
      </c>
      <c r="AK28" s="100">
        <v>0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100">
        <v>407.04</v>
      </c>
      <c r="AS28" s="100">
        <v>0</v>
      </c>
      <c r="AT28" s="100">
        <v>0</v>
      </c>
      <c r="AU28" s="55"/>
      <c r="AW28" s="58"/>
      <c r="AY28" s="58"/>
    </row>
    <row r="29" spans="1:51" s="26" customFormat="1" x14ac:dyDescent="0.2">
      <c r="A29" s="26">
        <v>25</v>
      </c>
      <c r="B29" s="91">
        <v>26</v>
      </c>
      <c r="C29" s="92" t="s">
        <v>204</v>
      </c>
      <c r="D29" s="92" t="s">
        <v>205</v>
      </c>
      <c r="E29" s="92" t="s">
        <v>187</v>
      </c>
      <c r="F29" s="92" t="s">
        <v>74</v>
      </c>
      <c r="G29" s="93" t="s">
        <v>206</v>
      </c>
      <c r="H29" s="94">
        <v>44439</v>
      </c>
      <c r="I29" s="95" t="s">
        <v>52</v>
      </c>
      <c r="J29" s="96" t="s">
        <v>158</v>
      </c>
      <c r="K29" s="91">
        <v>114</v>
      </c>
      <c r="L29" s="92" t="s">
        <v>207</v>
      </c>
      <c r="M29" s="91" t="s">
        <v>115</v>
      </c>
      <c r="N29" s="97" t="s">
        <v>202</v>
      </c>
      <c r="O29" s="92" t="s">
        <v>203</v>
      </c>
      <c r="P29" s="96" t="s">
        <v>58</v>
      </c>
      <c r="Q29" s="91" t="s">
        <v>163</v>
      </c>
      <c r="R29" s="92">
        <v>202219</v>
      </c>
      <c r="S29" s="92">
        <v>202219</v>
      </c>
      <c r="T29" s="92">
        <v>202219</v>
      </c>
      <c r="U29" s="91" t="s">
        <v>60</v>
      </c>
      <c r="V29" s="97"/>
      <c r="W29" s="98">
        <v>864358</v>
      </c>
      <c r="X29" s="92" t="s">
        <v>62</v>
      </c>
      <c r="Y29" s="99">
        <f t="shared" si="5"/>
        <v>3530.57</v>
      </c>
      <c r="Z29" s="99">
        <f t="shared" si="3"/>
        <v>141.57</v>
      </c>
      <c r="AA29" s="100">
        <f t="shared" si="4"/>
        <v>3389</v>
      </c>
      <c r="AB29" s="100">
        <v>0</v>
      </c>
      <c r="AC29" s="100">
        <v>0</v>
      </c>
      <c r="AD29" s="100">
        <v>3530.57</v>
      </c>
      <c r="AE29" s="100">
        <v>0</v>
      </c>
      <c r="AF29" s="100">
        <v>0</v>
      </c>
      <c r="AG29" s="100">
        <v>0</v>
      </c>
      <c r="AH29" s="100">
        <v>0</v>
      </c>
      <c r="AI29" s="100">
        <v>0</v>
      </c>
      <c r="AJ29" s="100">
        <v>0</v>
      </c>
      <c r="AK29" s="100">
        <v>0</v>
      </c>
      <c r="AL29" s="100">
        <v>0</v>
      </c>
      <c r="AM29" s="100">
        <v>0</v>
      </c>
      <c r="AN29" s="100">
        <v>0</v>
      </c>
      <c r="AO29" s="100">
        <v>0</v>
      </c>
      <c r="AP29" s="100">
        <v>0</v>
      </c>
      <c r="AQ29" s="100">
        <v>0</v>
      </c>
      <c r="AR29" s="100">
        <v>141.57</v>
      </c>
      <c r="AS29" s="100">
        <v>0</v>
      </c>
      <c r="AT29" s="100">
        <v>0</v>
      </c>
      <c r="AU29" s="55"/>
      <c r="AW29" s="58"/>
      <c r="AY29" s="58"/>
    </row>
    <row r="30" spans="1:51" s="26" customFormat="1" x14ac:dyDescent="0.2">
      <c r="A30" s="26">
        <v>26</v>
      </c>
      <c r="B30" s="91">
        <v>27</v>
      </c>
      <c r="C30" s="92" t="s">
        <v>208</v>
      </c>
      <c r="D30" s="92" t="s">
        <v>209</v>
      </c>
      <c r="E30" s="92" t="s">
        <v>74</v>
      </c>
      <c r="F30" s="92" t="s">
        <v>210</v>
      </c>
      <c r="G30" s="93" t="s">
        <v>211</v>
      </c>
      <c r="H30" s="94">
        <v>44439</v>
      </c>
      <c r="I30" s="95" t="s">
        <v>52</v>
      </c>
      <c r="J30" s="96" t="s">
        <v>158</v>
      </c>
      <c r="K30" s="91">
        <v>114</v>
      </c>
      <c r="L30" s="92" t="s">
        <v>207</v>
      </c>
      <c r="M30" s="91" t="s">
        <v>115</v>
      </c>
      <c r="N30" s="97" t="s">
        <v>202</v>
      </c>
      <c r="O30" s="92" t="s">
        <v>203</v>
      </c>
      <c r="P30" s="96" t="s">
        <v>58</v>
      </c>
      <c r="Q30" s="91" t="s">
        <v>163</v>
      </c>
      <c r="R30" s="92">
        <v>202219</v>
      </c>
      <c r="S30" s="92">
        <v>202219</v>
      </c>
      <c r="T30" s="92">
        <v>202219</v>
      </c>
      <c r="U30" s="91" t="s">
        <v>60</v>
      </c>
      <c r="V30" s="97"/>
      <c r="W30" s="98">
        <v>666976</v>
      </c>
      <c r="X30" s="92" t="s">
        <v>62</v>
      </c>
      <c r="Y30" s="99">
        <f t="shared" si="5"/>
        <v>3530.57</v>
      </c>
      <c r="Z30" s="99">
        <f t="shared" si="3"/>
        <v>141.57</v>
      </c>
      <c r="AA30" s="100">
        <f t="shared" si="4"/>
        <v>3389</v>
      </c>
      <c r="AB30" s="100">
        <v>0</v>
      </c>
      <c r="AC30" s="100">
        <v>0</v>
      </c>
      <c r="AD30" s="100">
        <v>3530.57</v>
      </c>
      <c r="AE30" s="100">
        <v>0</v>
      </c>
      <c r="AF30" s="100">
        <v>0</v>
      </c>
      <c r="AG30" s="100">
        <v>0</v>
      </c>
      <c r="AH30" s="100">
        <v>0</v>
      </c>
      <c r="AI30" s="100">
        <v>0</v>
      </c>
      <c r="AJ30" s="100">
        <v>0</v>
      </c>
      <c r="AK30" s="100">
        <v>0</v>
      </c>
      <c r="AL30" s="100">
        <v>0</v>
      </c>
      <c r="AM30" s="100">
        <v>0</v>
      </c>
      <c r="AN30" s="100">
        <v>0</v>
      </c>
      <c r="AO30" s="100">
        <v>0</v>
      </c>
      <c r="AP30" s="100">
        <v>0</v>
      </c>
      <c r="AQ30" s="100">
        <v>0</v>
      </c>
      <c r="AR30" s="100">
        <v>141.57</v>
      </c>
      <c r="AS30" s="100">
        <v>0</v>
      </c>
      <c r="AT30" s="100">
        <v>0</v>
      </c>
      <c r="AU30" s="55"/>
      <c r="AW30" s="58"/>
      <c r="AY30" s="58"/>
    </row>
    <row r="31" spans="1:51" s="26" customFormat="1" x14ac:dyDescent="0.2">
      <c r="A31" s="26">
        <v>27</v>
      </c>
      <c r="B31" s="91">
        <v>28</v>
      </c>
      <c r="C31" s="92" t="s">
        <v>212</v>
      </c>
      <c r="D31" s="92" t="s">
        <v>213</v>
      </c>
      <c r="E31" s="92" t="s">
        <v>65</v>
      </c>
      <c r="F31" s="92" t="s">
        <v>74</v>
      </c>
      <c r="G31" s="93" t="s">
        <v>214</v>
      </c>
      <c r="H31" s="94">
        <v>44439</v>
      </c>
      <c r="I31" s="95" t="s">
        <v>52</v>
      </c>
      <c r="J31" s="96" t="s">
        <v>158</v>
      </c>
      <c r="K31" s="91">
        <v>114</v>
      </c>
      <c r="L31" s="92" t="s">
        <v>215</v>
      </c>
      <c r="M31" s="91" t="s">
        <v>160</v>
      </c>
      <c r="N31" s="97" t="s">
        <v>128</v>
      </c>
      <c r="O31" s="92" t="s">
        <v>129</v>
      </c>
      <c r="P31" s="96" t="s">
        <v>58</v>
      </c>
      <c r="Q31" s="91" t="s">
        <v>163</v>
      </c>
      <c r="R31" s="92">
        <v>202219</v>
      </c>
      <c r="S31" s="92">
        <v>202219</v>
      </c>
      <c r="T31" s="92">
        <v>202219</v>
      </c>
      <c r="U31" s="91" t="s">
        <v>60</v>
      </c>
      <c r="V31" s="97"/>
      <c r="W31" s="98">
        <v>864375</v>
      </c>
      <c r="X31" s="92" t="s">
        <v>62</v>
      </c>
      <c r="Y31" s="99">
        <f t="shared" si="5"/>
        <v>7997.07</v>
      </c>
      <c r="Z31" s="99">
        <f t="shared" si="3"/>
        <v>997.07</v>
      </c>
      <c r="AA31" s="100">
        <f t="shared" si="4"/>
        <v>7000</v>
      </c>
      <c r="AB31" s="100">
        <v>0</v>
      </c>
      <c r="AC31" s="100">
        <v>0</v>
      </c>
      <c r="AD31" s="100">
        <v>7997.07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00">
        <v>0</v>
      </c>
      <c r="AL31" s="100">
        <v>0</v>
      </c>
      <c r="AM31" s="100">
        <v>0</v>
      </c>
      <c r="AN31" s="100">
        <v>0</v>
      </c>
      <c r="AO31" s="100">
        <v>0</v>
      </c>
      <c r="AP31" s="100">
        <v>0</v>
      </c>
      <c r="AQ31" s="100">
        <v>0</v>
      </c>
      <c r="AR31" s="100">
        <v>997.07</v>
      </c>
      <c r="AS31" s="100">
        <v>0</v>
      </c>
      <c r="AT31" s="100">
        <v>0</v>
      </c>
      <c r="AU31" s="55"/>
    </row>
    <row r="32" spans="1:51" s="26" customFormat="1" x14ac:dyDescent="0.2">
      <c r="A32" s="26">
        <v>28</v>
      </c>
      <c r="B32" s="91">
        <v>29</v>
      </c>
      <c r="C32" s="92" t="s">
        <v>216</v>
      </c>
      <c r="D32" s="92" t="s">
        <v>217</v>
      </c>
      <c r="E32" s="92" t="s">
        <v>74</v>
      </c>
      <c r="F32" s="92" t="s">
        <v>74</v>
      </c>
      <c r="G32" s="93" t="s">
        <v>218</v>
      </c>
      <c r="H32" s="94">
        <v>44439</v>
      </c>
      <c r="I32" s="95" t="s">
        <v>52</v>
      </c>
      <c r="J32" s="96" t="s">
        <v>158</v>
      </c>
      <c r="K32" s="91">
        <v>114</v>
      </c>
      <c r="L32" s="92" t="s">
        <v>127</v>
      </c>
      <c r="M32" s="91" t="s">
        <v>115</v>
      </c>
      <c r="N32" s="97" t="s">
        <v>128</v>
      </c>
      <c r="O32" s="92" t="s">
        <v>129</v>
      </c>
      <c r="P32" s="96" t="s">
        <v>58</v>
      </c>
      <c r="Q32" s="91" t="s">
        <v>163</v>
      </c>
      <c r="R32" s="92">
        <v>202219</v>
      </c>
      <c r="S32" s="92">
        <v>202219</v>
      </c>
      <c r="T32" s="92">
        <v>202219</v>
      </c>
      <c r="U32" s="91" t="s">
        <v>60</v>
      </c>
      <c r="V32" s="97"/>
      <c r="W32" s="98">
        <v>864383</v>
      </c>
      <c r="X32" s="92" t="s">
        <v>62</v>
      </c>
      <c r="Y32" s="99">
        <f t="shared" si="5"/>
        <v>3407.44</v>
      </c>
      <c r="Z32" s="99">
        <f t="shared" si="3"/>
        <v>110.44</v>
      </c>
      <c r="AA32" s="100">
        <f t="shared" si="4"/>
        <v>3297</v>
      </c>
      <c r="AB32" s="100">
        <v>0</v>
      </c>
      <c r="AC32" s="100">
        <v>0</v>
      </c>
      <c r="AD32" s="100">
        <v>3407.44</v>
      </c>
      <c r="AE32" s="100">
        <v>0</v>
      </c>
      <c r="AF32" s="100">
        <v>0</v>
      </c>
      <c r="AG32" s="100">
        <v>0</v>
      </c>
      <c r="AH32" s="100">
        <v>0</v>
      </c>
      <c r="AI32" s="100">
        <v>0</v>
      </c>
      <c r="AJ32" s="100">
        <v>0</v>
      </c>
      <c r="AK32" s="100">
        <v>0</v>
      </c>
      <c r="AL32" s="100">
        <v>0</v>
      </c>
      <c r="AM32" s="100">
        <v>0</v>
      </c>
      <c r="AN32" s="100">
        <v>0</v>
      </c>
      <c r="AO32" s="100">
        <v>0</v>
      </c>
      <c r="AP32" s="100">
        <v>0</v>
      </c>
      <c r="AQ32" s="100">
        <v>0</v>
      </c>
      <c r="AR32" s="100">
        <v>110.44</v>
      </c>
      <c r="AS32" s="100">
        <v>0</v>
      </c>
      <c r="AT32" s="100">
        <v>0</v>
      </c>
      <c r="AU32" s="55"/>
      <c r="AW32" s="58"/>
      <c r="AY32" s="58"/>
    </row>
    <row r="33" spans="1:51" s="26" customFormat="1" x14ac:dyDescent="0.2">
      <c r="A33" s="26">
        <v>29</v>
      </c>
      <c r="B33" s="91">
        <v>30</v>
      </c>
      <c r="C33" s="92" t="s">
        <v>219</v>
      </c>
      <c r="D33" s="92" t="s">
        <v>220</v>
      </c>
      <c r="E33" s="92" t="s">
        <v>74</v>
      </c>
      <c r="F33" s="92" t="s">
        <v>221</v>
      </c>
      <c r="G33" s="93" t="s">
        <v>222</v>
      </c>
      <c r="H33" s="94">
        <v>44439</v>
      </c>
      <c r="I33" s="95" t="s">
        <v>52</v>
      </c>
      <c r="J33" s="96" t="s">
        <v>158</v>
      </c>
      <c r="K33" s="91">
        <v>114</v>
      </c>
      <c r="L33" s="92" t="s">
        <v>127</v>
      </c>
      <c r="M33" s="91" t="s">
        <v>115</v>
      </c>
      <c r="N33" s="97" t="s">
        <v>128</v>
      </c>
      <c r="O33" s="92" t="s">
        <v>129</v>
      </c>
      <c r="P33" s="96" t="s">
        <v>58</v>
      </c>
      <c r="Q33" s="91" t="s">
        <v>163</v>
      </c>
      <c r="R33" s="92">
        <v>202219</v>
      </c>
      <c r="S33" s="92">
        <v>202219</v>
      </c>
      <c r="T33" s="92">
        <v>202219</v>
      </c>
      <c r="U33" s="91" t="s">
        <v>60</v>
      </c>
      <c r="V33" s="97"/>
      <c r="W33" s="98">
        <v>864391</v>
      </c>
      <c r="X33" s="92" t="s">
        <v>62</v>
      </c>
      <c r="Y33" s="99">
        <f t="shared" si="5"/>
        <v>3775.6</v>
      </c>
      <c r="Z33" s="99">
        <f t="shared" si="3"/>
        <v>275.60000000000002</v>
      </c>
      <c r="AA33" s="100">
        <f t="shared" si="4"/>
        <v>3500</v>
      </c>
      <c r="AB33" s="100">
        <v>0</v>
      </c>
      <c r="AC33" s="100">
        <v>0</v>
      </c>
      <c r="AD33" s="100">
        <v>3775.6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100">
        <v>0</v>
      </c>
      <c r="AM33" s="100">
        <v>0</v>
      </c>
      <c r="AN33" s="100">
        <v>0</v>
      </c>
      <c r="AO33" s="100">
        <v>0</v>
      </c>
      <c r="AP33" s="100">
        <v>0</v>
      </c>
      <c r="AQ33" s="100">
        <v>0</v>
      </c>
      <c r="AR33" s="100">
        <v>275.60000000000002</v>
      </c>
      <c r="AS33" s="100">
        <v>0</v>
      </c>
      <c r="AT33" s="100">
        <v>0</v>
      </c>
      <c r="AU33" s="55"/>
      <c r="AW33" s="58"/>
      <c r="AY33" s="58"/>
    </row>
    <row r="34" spans="1:51" s="26" customFormat="1" x14ac:dyDescent="0.2">
      <c r="A34" s="26">
        <v>30</v>
      </c>
      <c r="B34" s="91">
        <v>31</v>
      </c>
      <c r="C34" s="92" t="s">
        <v>223</v>
      </c>
      <c r="D34" s="92" t="s">
        <v>224</v>
      </c>
      <c r="E34" s="92" t="s">
        <v>65</v>
      </c>
      <c r="F34" s="92" t="s">
        <v>125</v>
      </c>
      <c r="G34" s="93" t="s">
        <v>225</v>
      </c>
      <c r="H34" s="94">
        <v>44439</v>
      </c>
      <c r="I34" s="95" t="s">
        <v>52</v>
      </c>
      <c r="J34" s="96" t="s">
        <v>158</v>
      </c>
      <c r="K34" s="91">
        <v>114</v>
      </c>
      <c r="L34" s="92" t="s">
        <v>127</v>
      </c>
      <c r="M34" s="91" t="s">
        <v>115</v>
      </c>
      <c r="N34" s="97" t="s">
        <v>128</v>
      </c>
      <c r="O34" s="92" t="s">
        <v>129</v>
      </c>
      <c r="P34" s="96" t="s">
        <v>58</v>
      </c>
      <c r="Q34" s="91" t="s">
        <v>163</v>
      </c>
      <c r="R34" s="92">
        <v>202219</v>
      </c>
      <c r="S34" s="92">
        <v>202219</v>
      </c>
      <c r="T34" s="92">
        <v>202219</v>
      </c>
      <c r="U34" s="91" t="s">
        <v>60</v>
      </c>
      <c r="V34" s="97"/>
      <c r="W34" s="98">
        <v>429482</v>
      </c>
      <c r="X34" s="92" t="s">
        <v>62</v>
      </c>
      <c r="Y34" s="99">
        <f t="shared" si="5"/>
        <v>3407.44</v>
      </c>
      <c r="Z34" s="99">
        <f t="shared" si="3"/>
        <v>110.44</v>
      </c>
      <c r="AA34" s="100">
        <f t="shared" si="4"/>
        <v>3297</v>
      </c>
      <c r="AB34" s="100">
        <v>0</v>
      </c>
      <c r="AC34" s="100">
        <v>0</v>
      </c>
      <c r="AD34" s="100">
        <v>3407.44</v>
      </c>
      <c r="AE34" s="100">
        <v>0</v>
      </c>
      <c r="AF34" s="100">
        <v>0</v>
      </c>
      <c r="AG34" s="100">
        <v>0</v>
      </c>
      <c r="AH34" s="100">
        <v>0</v>
      </c>
      <c r="AI34" s="100">
        <v>0</v>
      </c>
      <c r="AJ34" s="100">
        <v>0</v>
      </c>
      <c r="AK34" s="100">
        <v>0</v>
      </c>
      <c r="AL34" s="100">
        <v>0</v>
      </c>
      <c r="AM34" s="100">
        <v>0</v>
      </c>
      <c r="AN34" s="100">
        <v>0</v>
      </c>
      <c r="AO34" s="100">
        <v>0</v>
      </c>
      <c r="AP34" s="100">
        <v>0</v>
      </c>
      <c r="AQ34" s="100">
        <v>0</v>
      </c>
      <c r="AR34" s="100">
        <v>110.44</v>
      </c>
      <c r="AS34" s="100">
        <v>0</v>
      </c>
      <c r="AT34" s="100">
        <v>0</v>
      </c>
      <c r="AU34" s="55"/>
      <c r="AW34" s="58"/>
      <c r="AY34" s="58"/>
    </row>
    <row r="35" spans="1:51" s="26" customFormat="1" x14ac:dyDescent="0.2">
      <c r="A35" s="26">
        <v>31</v>
      </c>
      <c r="B35" s="91">
        <v>32</v>
      </c>
      <c r="C35" s="92" t="s">
        <v>226</v>
      </c>
      <c r="D35" s="92" t="s">
        <v>227</v>
      </c>
      <c r="E35" s="92" t="s">
        <v>65</v>
      </c>
      <c r="F35" s="92" t="s">
        <v>228</v>
      </c>
      <c r="G35" s="93" t="s">
        <v>229</v>
      </c>
      <c r="H35" s="94">
        <v>44439</v>
      </c>
      <c r="I35" s="95" t="s">
        <v>52</v>
      </c>
      <c r="J35" s="96" t="s">
        <v>158</v>
      </c>
      <c r="K35" s="91">
        <v>114</v>
      </c>
      <c r="L35" s="92" t="s">
        <v>127</v>
      </c>
      <c r="M35" s="91" t="s">
        <v>115</v>
      </c>
      <c r="N35" s="97" t="s">
        <v>128</v>
      </c>
      <c r="O35" s="92" t="s">
        <v>129</v>
      </c>
      <c r="P35" s="96" t="s">
        <v>58</v>
      </c>
      <c r="Q35" s="91" t="s">
        <v>163</v>
      </c>
      <c r="R35" s="92">
        <v>202219</v>
      </c>
      <c r="S35" s="92">
        <v>202219</v>
      </c>
      <c r="T35" s="92">
        <v>202219</v>
      </c>
      <c r="U35" s="91" t="s">
        <v>60</v>
      </c>
      <c r="V35" s="97"/>
      <c r="W35" s="98">
        <v>864405</v>
      </c>
      <c r="X35" s="92" t="s">
        <v>62</v>
      </c>
      <c r="Y35" s="99">
        <f t="shared" si="5"/>
        <v>3407.44</v>
      </c>
      <c r="Z35" s="99">
        <f t="shared" si="3"/>
        <v>110.44</v>
      </c>
      <c r="AA35" s="100">
        <f t="shared" si="4"/>
        <v>3297</v>
      </c>
      <c r="AB35" s="100">
        <v>0</v>
      </c>
      <c r="AC35" s="100">
        <v>0</v>
      </c>
      <c r="AD35" s="100">
        <v>3407.44</v>
      </c>
      <c r="AE35" s="100">
        <v>0</v>
      </c>
      <c r="AF35" s="100">
        <v>0</v>
      </c>
      <c r="AG35" s="100">
        <v>0</v>
      </c>
      <c r="AH35" s="100">
        <v>0</v>
      </c>
      <c r="AI35" s="100">
        <v>0</v>
      </c>
      <c r="AJ35" s="100">
        <v>0</v>
      </c>
      <c r="AK35" s="100">
        <v>0</v>
      </c>
      <c r="AL35" s="100">
        <v>0</v>
      </c>
      <c r="AM35" s="100">
        <v>0</v>
      </c>
      <c r="AN35" s="100">
        <v>0</v>
      </c>
      <c r="AO35" s="100">
        <v>0</v>
      </c>
      <c r="AP35" s="100">
        <v>0</v>
      </c>
      <c r="AQ35" s="100">
        <v>0</v>
      </c>
      <c r="AR35" s="100">
        <v>110.44</v>
      </c>
      <c r="AS35" s="100"/>
      <c r="AT35" s="100">
        <v>0</v>
      </c>
      <c r="AU35" s="55"/>
      <c r="AW35" s="58"/>
      <c r="AY35" s="58"/>
    </row>
    <row r="36" spans="1:51" s="26" customFormat="1" x14ac:dyDescent="0.2">
      <c r="A36" s="26">
        <v>32</v>
      </c>
      <c r="B36" s="91">
        <v>33</v>
      </c>
      <c r="C36" s="92" t="s">
        <v>230</v>
      </c>
      <c r="D36" s="92" t="s">
        <v>231</v>
      </c>
      <c r="E36" s="92" t="s">
        <v>232</v>
      </c>
      <c r="F36" s="92" t="s">
        <v>233</v>
      </c>
      <c r="G36" s="93" t="s">
        <v>234</v>
      </c>
      <c r="H36" s="94">
        <v>44439</v>
      </c>
      <c r="I36" s="95" t="s">
        <v>52</v>
      </c>
      <c r="J36" s="96" t="s">
        <v>158</v>
      </c>
      <c r="K36" s="91">
        <v>114</v>
      </c>
      <c r="L36" s="92" t="s">
        <v>235</v>
      </c>
      <c r="M36" s="91" t="s">
        <v>115</v>
      </c>
      <c r="N36" s="97" t="s">
        <v>56</v>
      </c>
      <c r="O36" s="92" t="s">
        <v>57</v>
      </c>
      <c r="P36" s="96" t="s">
        <v>58</v>
      </c>
      <c r="Q36" s="91" t="s">
        <v>163</v>
      </c>
      <c r="R36" s="92">
        <v>202219</v>
      </c>
      <c r="S36" s="92">
        <v>202219</v>
      </c>
      <c r="T36" s="92">
        <v>202219</v>
      </c>
      <c r="U36" s="91" t="s">
        <v>60</v>
      </c>
      <c r="V36" s="97"/>
      <c r="W36" s="98">
        <v>864413</v>
      </c>
      <c r="X36" s="92" t="s">
        <v>62</v>
      </c>
      <c r="Y36" s="99">
        <f t="shared" si="5"/>
        <v>2952.69</v>
      </c>
      <c r="Z36" s="99">
        <f t="shared" si="3"/>
        <v>40.69</v>
      </c>
      <c r="AA36" s="100">
        <f t="shared" si="4"/>
        <v>2912</v>
      </c>
      <c r="AB36" s="100">
        <v>0</v>
      </c>
      <c r="AC36" s="100">
        <v>0</v>
      </c>
      <c r="AD36" s="100">
        <v>2952.69</v>
      </c>
      <c r="AE36" s="100">
        <v>0</v>
      </c>
      <c r="AF36" s="100">
        <v>0</v>
      </c>
      <c r="AG36" s="100">
        <v>0</v>
      </c>
      <c r="AH36" s="100">
        <v>0</v>
      </c>
      <c r="AI36" s="100">
        <v>0</v>
      </c>
      <c r="AJ36" s="100">
        <v>0</v>
      </c>
      <c r="AK36" s="100">
        <v>0</v>
      </c>
      <c r="AL36" s="100">
        <v>0</v>
      </c>
      <c r="AM36" s="100">
        <v>0</v>
      </c>
      <c r="AN36" s="100">
        <v>0</v>
      </c>
      <c r="AO36" s="100">
        <v>0</v>
      </c>
      <c r="AP36" s="100">
        <v>0</v>
      </c>
      <c r="AQ36" s="100">
        <v>0</v>
      </c>
      <c r="AR36" s="100">
        <v>40.69</v>
      </c>
      <c r="AS36" s="100">
        <v>0</v>
      </c>
      <c r="AT36" s="100">
        <v>0</v>
      </c>
      <c r="AU36" s="55"/>
      <c r="AW36" s="58"/>
      <c r="AY36" s="58"/>
    </row>
    <row r="37" spans="1:51" s="26" customFormat="1" x14ac:dyDescent="0.2">
      <c r="A37" s="26">
        <v>33</v>
      </c>
      <c r="B37" s="91">
        <v>34</v>
      </c>
      <c r="C37" s="92" t="s">
        <v>236</v>
      </c>
      <c r="D37" s="92" t="s">
        <v>237</v>
      </c>
      <c r="E37" s="92" t="s">
        <v>233</v>
      </c>
      <c r="F37" s="92" t="s">
        <v>238</v>
      </c>
      <c r="G37" s="93" t="s">
        <v>239</v>
      </c>
      <c r="H37" s="94">
        <v>44439</v>
      </c>
      <c r="I37" s="95" t="s">
        <v>52</v>
      </c>
      <c r="J37" s="96" t="s">
        <v>158</v>
      </c>
      <c r="K37" s="91">
        <v>114</v>
      </c>
      <c r="L37" s="92" t="s">
        <v>235</v>
      </c>
      <c r="M37" s="91" t="s">
        <v>115</v>
      </c>
      <c r="N37" s="97" t="s">
        <v>56</v>
      </c>
      <c r="O37" s="92" t="s">
        <v>57</v>
      </c>
      <c r="P37" s="96" t="s">
        <v>58</v>
      </c>
      <c r="Q37" s="91" t="s">
        <v>163</v>
      </c>
      <c r="R37" s="92">
        <v>202219</v>
      </c>
      <c r="S37" s="92">
        <v>202219</v>
      </c>
      <c r="T37" s="92">
        <v>202219</v>
      </c>
      <c r="U37" s="91" t="s">
        <v>60</v>
      </c>
      <c r="V37" s="97"/>
      <c r="W37" s="98">
        <v>864421</v>
      </c>
      <c r="X37" s="92" t="s">
        <v>62</v>
      </c>
      <c r="Y37" s="99">
        <f t="shared" si="5"/>
        <v>2952.69</v>
      </c>
      <c r="Z37" s="99">
        <f t="shared" si="3"/>
        <v>40.69</v>
      </c>
      <c r="AA37" s="100">
        <f t="shared" si="4"/>
        <v>2912</v>
      </c>
      <c r="AB37" s="100">
        <v>0</v>
      </c>
      <c r="AC37" s="100">
        <v>0</v>
      </c>
      <c r="AD37" s="100">
        <v>2952.69</v>
      </c>
      <c r="AE37" s="100">
        <v>0</v>
      </c>
      <c r="AF37" s="100">
        <v>0</v>
      </c>
      <c r="AG37" s="100">
        <v>0</v>
      </c>
      <c r="AH37" s="100">
        <v>0</v>
      </c>
      <c r="AI37" s="100">
        <v>0</v>
      </c>
      <c r="AJ37" s="100">
        <v>0</v>
      </c>
      <c r="AK37" s="100">
        <v>0</v>
      </c>
      <c r="AL37" s="100">
        <v>0</v>
      </c>
      <c r="AM37" s="100">
        <v>0</v>
      </c>
      <c r="AN37" s="100">
        <v>0</v>
      </c>
      <c r="AO37" s="100">
        <v>0</v>
      </c>
      <c r="AP37" s="100">
        <v>0</v>
      </c>
      <c r="AQ37" s="100">
        <v>0</v>
      </c>
      <c r="AR37" s="100">
        <v>40.69</v>
      </c>
      <c r="AS37" s="100">
        <v>0</v>
      </c>
      <c r="AT37" s="100">
        <v>0</v>
      </c>
      <c r="AU37" s="55"/>
      <c r="AW37" s="58"/>
      <c r="AY37" s="58"/>
    </row>
    <row r="38" spans="1:51" s="26" customFormat="1" x14ac:dyDescent="0.2">
      <c r="A38" s="26">
        <v>34</v>
      </c>
      <c r="B38" s="91">
        <v>35</v>
      </c>
      <c r="C38" s="92" t="s">
        <v>240</v>
      </c>
      <c r="D38" s="92" t="s">
        <v>241</v>
      </c>
      <c r="E38" s="92" t="s">
        <v>65</v>
      </c>
      <c r="F38" s="92" t="s">
        <v>242</v>
      </c>
      <c r="G38" s="93" t="s">
        <v>243</v>
      </c>
      <c r="H38" s="94">
        <v>44439</v>
      </c>
      <c r="I38" s="95" t="s">
        <v>52</v>
      </c>
      <c r="J38" s="96" t="s">
        <v>158</v>
      </c>
      <c r="K38" s="91">
        <v>114</v>
      </c>
      <c r="L38" s="92" t="s">
        <v>235</v>
      </c>
      <c r="M38" s="91" t="s">
        <v>115</v>
      </c>
      <c r="N38" s="97" t="s">
        <v>56</v>
      </c>
      <c r="O38" s="92" t="s">
        <v>57</v>
      </c>
      <c r="P38" s="96" t="s">
        <v>58</v>
      </c>
      <c r="Q38" s="91" t="s">
        <v>163</v>
      </c>
      <c r="R38" s="92">
        <v>202219</v>
      </c>
      <c r="S38" s="92">
        <v>202219</v>
      </c>
      <c r="T38" s="92">
        <v>202219</v>
      </c>
      <c r="U38" s="91" t="s">
        <v>60</v>
      </c>
      <c r="V38" s="97"/>
      <c r="W38" s="98">
        <v>864439</v>
      </c>
      <c r="X38" s="92" t="s">
        <v>62</v>
      </c>
      <c r="Y38" s="99">
        <f t="shared" si="5"/>
        <v>2952.69</v>
      </c>
      <c r="Z38" s="99">
        <f t="shared" si="3"/>
        <v>40.69</v>
      </c>
      <c r="AA38" s="100">
        <f t="shared" si="4"/>
        <v>2912</v>
      </c>
      <c r="AB38" s="100">
        <v>0</v>
      </c>
      <c r="AC38" s="100">
        <v>0</v>
      </c>
      <c r="AD38" s="100">
        <v>2952.69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40.69</v>
      </c>
      <c r="AS38" s="100">
        <v>0</v>
      </c>
      <c r="AT38" s="100">
        <v>0</v>
      </c>
      <c r="AU38" s="55"/>
      <c r="AW38" s="58"/>
      <c r="AY38" s="58"/>
    </row>
    <row r="39" spans="1:51" s="26" customFormat="1" x14ac:dyDescent="0.2">
      <c r="A39" s="26">
        <v>35</v>
      </c>
      <c r="B39" s="91">
        <v>36</v>
      </c>
      <c r="C39" s="92" t="s">
        <v>244</v>
      </c>
      <c r="D39" s="92" t="s">
        <v>245</v>
      </c>
      <c r="E39" s="92" t="s">
        <v>246</v>
      </c>
      <c r="F39" s="92" t="s">
        <v>247</v>
      </c>
      <c r="G39" s="93" t="s">
        <v>248</v>
      </c>
      <c r="H39" s="94">
        <v>44439</v>
      </c>
      <c r="I39" s="95" t="s">
        <v>52</v>
      </c>
      <c r="J39" s="96" t="s">
        <v>158</v>
      </c>
      <c r="K39" s="91">
        <v>114</v>
      </c>
      <c r="L39" s="92" t="s">
        <v>114</v>
      </c>
      <c r="M39" s="91" t="s">
        <v>115</v>
      </c>
      <c r="N39" s="97" t="s">
        <v>128</v>
      </c>
      <c r="O39" s="92" t="s">
        <v>129</v>
      </c>
      <c r="P39" s="96" t="s">
        <v>58</v>
      </c>
      <c r="Q39" s="91" t="s">
        <v>163</v>
      </c>
      <c r="R39" s="92">
        <v>202219</v>
      </c>
      <c r="S39" s="92">
        <v>202219</v>
      </c>
      <c r="T39" s="92">
        <v>202219</v>
      </c>
      <c r="U39" s="91" t="s">
        <v>60</v>
      </c>
      <c r="V39" s="97"/>
      <c r="W39" s="98">
        <v>864447</v>
      </c>
      <c r="X39" s="92" t="s">
        <v>62</v>
      </c>
      <c r="Y39" s="99">
        <f t="shared" si="5"/>
        <v>3542.91</v>
      </c>
      <c r="Z39" s="99">
        <f t="shared" si="3"/>
        <v>142.91</v>
      </c>
      <c r="AA39" s="100">
        <f t="shared" si="4"/>
        <v>3400</v>
      </c>
      <c r="AB39" s="100">
        <v>0</v>
      </c>
      <c r="AC39" s="100">
        <v>0</v>
      </c>
      <c r="AD39" s="100">
        <v>3542.91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142.91</v>
      </c>
      <c r="AS39" s="100">
        <v>0</v>
      </c>
      <c r="AT39" s="100">
        <v>0</v>
      </c>
      <c r="AU39" s="55"/>
      <c r="AW39" s="58"/>
      <c r="AY39" s="58"/>
    </row>
    <row r="40" spans="1:51" s="26" customFormat="1" x14ac:dyDescent="0.2">
      <c r="A40" s="26">
        <v>36</v>
      </c>
      <c r="B40" s="91">
        <v>37</v>
      </c>
      <c r="C40" s="92" t="s">
        <v>249</v>
      </c>
      <c r="D40" s="92" t="s">
        <v>250</v>
      </c>
      <c r="E40" s="92" t="s">
        <v>251</v>
      </c>
      <c r="F40" s="92" t="s">
        <v>50</v>
      </c>
      <c r="G40" s="93" t="s">
        <v>252</v>
      </c>
      <c r="H40" s="94">
        <v>44439</v>
      </c>
      <c r="I40" s="95" t="s">
        <v>52</v>
      </c>
      <c r="J40" s="96" t="s">
        <v>158</v>
      </c>
      <c r="K40" s="91">
        <v>114</v>
      </c>
      <c r="L40" s="92" t="s">
        <v>127</v>
      </c>
      <c r="M40" s="91" t="s">
        <v>115</v>
      </c>
      <c r="N40" s="97" t="s">
        <v>128</v>
      </c>
      <c r="O40" s="92" t="s">
        <v>129</v>
      </c>
      <c r="P40" s="96" t="s">
        <v>58</v>
      </c>
      <c r="Q40" s="91" t="s">
        <v>163</v>
      </c>
      <c r="R40" s="92">
        <v>202219</v>
      </c>
      <c r="S40" s="92">
        <v>202219</v>
      </c>
      <c r="T40" s="92">
        <v>202219</v>
      </c>
      <c r="U40" s="91" t="s">
        <v>60</v>
      </c>
      <c r="V40" s="97"/>
      <c r="W40" s="98">
        <v>864456</v>
      </c>
      <c r="X40" s="92" t="s">
        <v>62</v>
      </c>
      <c r="Y40" s="99">
        <f t="shared" si="5"/>
        <v>3542.91</v>
      </c>
      <c r="Z40" s="99">
        <f t="shared" si="3"/>
        <v>142.91</v>
      </c>
      <c r="AA40" s="100">
        <f t="shared" si="4"/>
        <v>3400</v>
      </c>
      <c r="AB40" s="100">
        <v>0</v>
      </c>
      <c r="AC40" s="100">
        <v>0</v>
      </c>
      <c r="AD40" s="100">
        <v>3542.91</v>
      </c>
      <c r="AE40" s="100">
        <v>0</v>
      </c>
      <c r="AF40" s="100">
        <v>0</v>
      </c>
      <c r="AG40" s="100">
        <v>0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142.91</v>
      </c>
      <c r="AS40" s="100">
        <v>0</v>
      </c>
      <c r="AT40" s="100">
        <v>0</v>
      </c>
      <c r="AU40" s="55"/>
      <c r="AW40" s="58"/>
      <c r="AY40" s="58"/>
    </row>
    <row r="41" spans="1:51" s="26" customFormat="1" x14ac:dyDescent="0.2">
      <c r="A41" s="26">
        <v>37</v>
      </c>
      <c r="B41" s="91">
        <v>38</v>
      </c>
      <c r="C41" s="92" t="s">
        <v>253</v>
      </c>
      <c r="D41" s="92" t="s">
        <v>254</v>
      </c>
      <c r="E41" s="92" t="s">
        <v>171</v>
      </c>
      <c r="F41" s="92" t="s">
        <v>74</v>
      </c>
      <c r="G41" s="93" t="s">
        <v>255</v>
      </c>
      <c r="H41" s="94">
        <v>44439</v>
      </c>
      <c r="I41" s="95" t="s">
        <v>52</v>
      </c>
      <c r="J41" s="96" t="s">
        <v>158</v>
      </c>
      <c r="K41" s="91">
        <v>114</v>
      </c>
      <c r="L41" s="92" t="s">
        <v>256</v>
      </c>
      <c r="M41" s="91" t="s">
        <v>115</v>
      </c>
      <c r="N41" s="97" t="s">
        <v>128</v>
      </c>
      <c r="O41" s="92" t="s">
        <v>129</v>
      </c>
      <c r="P41" s="96" t="s">
        <v>58</v>
      </c>
      <c r="Q41" s="91" t="s">
        <v>163</v>
      </c>
      <c r="R41" s="92">
        <v>202219</v>
      </c>
      <c r="S41" s="92">
        <v>202219</v>
      </c>
      <c r="T41" s="92">
        <v>202219</v>
      </c>
      <c r="U41" s="91" t="s">
        <v>60</v>
      </c>
      <c r="V41" s="97" t="s">
        <v>257</v>
      </c>
      <c r="W41" s="98">
        <v>864464</v>
      </c>
      <c r="X41" s="92" t="s">
        <v>62</v>
      </c>
      <c r="Y41" s="99">
        <f t="shared" si="5"/>
        <v>5110.63</v>
      </c>
      <c r="Z41" s="99">
        <f t="shared" si="3"/>
        <v>1485.62</v>
      </c>
      <c r="AA41" s="100">
        <f t="shared" si="4"/>
        <v>3625.01</v>
      </c>
      <c r="AB41" s="100">
        <v>0</v>
      </c>
      <c r="AC41" s="100">
        <v>0</v>
      </c>
      <c r="AD41" s="100">
        <v>5110.63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439.62</v>
      </c>
      <c r="AS41" s="100">
        <v>0</v>
      </c>
      <c r="AT41" s="100">
        <v>1046</v>
      </c>
      <c r="AU41" s="55"/>
    </row>
    <row r="42" spans="1:51" s="26" customFormat="1" x14ac:dyDescent="0.2">
      <c r="A42" s="26">
        <v>38</v>
      </c>
      <c r="B42" s="91">
        <v>39</v>
      </c>
      <c r="C42" s="92" t="s">
        <v>258</v>
      </c>
      <c r="D42" s="92" t="s">
        <v>259</v>
      </c>
      <c r="E42" s="92" t="s">
        <v>74</v>
      </c>
      <c r="F42" s="92" t="s">
        <v>74</v>
      </c>
      <c r="G42" s="93" t="s">
        <v>260</v>
      </c>
      <c r="H42" s="94">
        <v>44439</v>
      </c>
      <c r="I42" s="95" t="s">
        <v>52</v>
      </c>
      <c r="J42" s="96" t="s">
        <v>158</v>
      </c>
      <c r="K42" s="91">
        <v>113</v>
      </c>
      <c r="L42" s="92" t="s">
        <v>261</v>
      </c>
      <c r="M42" s="91" t="s">
        <v>160</v>
      </c>
      <c r="N42" s="97" t="s">
        <v>262</v>
      </c>
      <c r="O42" s="92" t="s">
        <v>263</v>
      </c>
      <c r="P42" s="96" t="s">
        <v>58</v>
      </c>
      <c r="Q42" s="91" t="s">
        <v>163</v>
      </c>
      <c r="R42" s="92">
        <v>202219</v>
      </c>
      <c r="S42" s="92">
        <v>202219</v>
      </c>
      <c r="T42" s="92">
        <v>202219</v>
      </c>
      <c r="U42" s="91" t="s">
        <v>60</v>
      </c>
      <c r="V42" s="97"/>
      <c r="W42" s="98">
        <v>864472</v>
      </c>
      <c r="X42" s="92" t="s">
        <v>62</v>
      </c>
      <c r="Y42" s="99">
        <f t="shared" si="5"/>
        <v>7361.27</v>
      </c>
      <c r="Z42" s="99">
        <f t="shared" si="3"/>
        <v>861.27</v>
      </c>
      <c r="AA42" s="100">
        <f t="shared" si="4"/>
        <v>6500</v>
      </c>
      <c r="AB42" s="100">
        <v>0</v>
      </c>
      <c r="AC42" s="100">
        <v>0</v>
      </c>
      <c r="AD42" s="100">
        <v>7361.27</v>
      </c>
      <c r="AE42" s="100">
        <v>0</v>
      </c>
      <c r="AF42" s="100">
        <v>0</v>
      </c>
      <c r="AG42" s="100">
        <v>0</v>
      </c>
      <c r="AH42" s="100">
        <v>0</v>
      </c>
      <c r="AI42" s="100">
        <v>0</v>
      </c>
      <c r="AJ42" s="100">
        <v>0</v>
      </c>
      <c r="AK42" s="100">
        <v>0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v>0</v>
      </c>
      <c r="AR42" s="100">
        <v>861.27</v>
      </c>
      <c r="AS42" s="100">
        <v>0</v>
      </c>
      <c r="AT42" s="100">
        <v>0</v>
      </c>
      <c r="AU42" s="55"/>
      <c r="AW42" s="58"/>
      <c r="AY42" s="58"/>
    </row>
    <row r="43" spans="1:51" s="4" customFormat="1" x14ac:dyDescent="0.2">
      <c r="A43" s="26">
        <v>39</v>
      </c>
      <c r="B43" s="91">
        <v>40</v>
      </c>
      <c r="C43" s="92" t="s">
        <v>264</v>
      </c>
      <c r="D43" s="92" t="s">
        <v>265</v>
      </c>
      <c r="E43" s="92" t="s">
        <v>266</v>
      </c>
      <c r="F43" s="92" t="s">
        <v>267</v>
      </c>
      <c r="G43" s="92" t="s">
        <v>268</v>
      </c>
      <c r="H43" s="94">
        <v>44439</v>
      </c>
      <c r="I43" s="95" t="s">
        <v>52</v>
      </c>
      <c r="J43" s="96" t="s">
        <v>158</v>
      </c>
      <c r="K43" s="91">
        <v>114</v>
      </c>
      <c r="L43" s="92" t="s">
        <v>269</v>
      </c>
      <c r="M43" s="91" t="s">
        <v>115</v>
      </c>
      <c r="N43" s="97" t="s">
        <v>262</v>
      </c>
      <c r="O43" s="92" t="s">
        <v>263</v>
      </c>
      <c r="P43" s="96" t="s">
        <v>58</v>
      </c>
      <c r="Q43" s="91" t="s">
        <v>163</v>
      </c>
      <c r="R43" s="92">
        <v>202219</v>
      </c>
      <c r="S43" s="92">
        <v>202219</v>
      </c>
      <c r="T43" s="92">
        <v>202219</v>
      </c>
      <c r="U43" s="91" t="s">
        <v>60</v>
      </c>
      <c r="V43" s="97"/>
      <c r="W43" s="98">
        <v>213414</v>
      </c>
      <c r="X43" s="92" t="s">
        <v>62</v>
      </c>
      <c r="Y43" s="99">
        <f t="shared" si="5"/>
        <v>4999.92</v>
      </c>
      <c r="Z43" s="99">
        <f t="shared" si="3"/>
        <v>421.91</v>
      </c>
      <c r="AA43" s="100">
        <f t="shared" si="4"/>
        <v>4578.01</v>
      </c>
      <c r="AB43" s="100">
        <v>0</v>
      </c>
      <c r="AC43" s="100">
        <v>0</v>
      </c>
      <c r="AD43" s="100">
        <v>4999.92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421.91</v>
      </c>
      <c r="AS43" s="100">
        <v>0</v>
      </c>
      <c r="AT43" s="100">
        <v>0</v>
      </c>
      <c r="AU43" s="55"/>
    </row>
    <row r="44" spans="1:51" s="26" customFormat="1" x14ac:dyDescent="0.2">
      <c r="A44" s="26">
        <v>40</v>
      </c>
      <c r="B44" s="91">
        <v>41</v>
      </c>
      <c r="C44" s="92" t="s">
        <v>270</v>
      </c>
      <c r="D44" s="92" t="s">
        <v>271</v>
      </c>
      <c r="E44" s="92" t="s">
        <v>50</v>
      </c>
      <c r="F44" s="92" t="s">
        <v>74</v>
      </c>
      <c r="G44" s="93" t="s">
        <v>272</v>
      </c>
      <c r="H44" s="94">
        <v>44439</v>
      </c>
      <c r="I44" s="95" t="s">
        <v>52</v>
      </c>
      <c r="J44" s="96" t="s">
        <v>158</v>
      </c>
      <c r="K44" s="91">
        <v>114</v>
      </c>
      <c r="L44" s="92" t="s">
        <v>114</v>
      </c>
      <c r="M44" s="91" t="s">
        <v>115</v>
      </c>
      <c r="N44" s="97" t="s">
        <v>69</v>
      </c>
      <c r="O44" s="92" t="s">
        <v>70</v>
      </c>
      <c r="P44" s="96" t="s">
        <v>58</v>
      </c>
      <c r="Q44" s="91" t="s">
        <v>163</v>
      </c>
      <c r="R44" s="92">
        <v>202219</v>
      </c>
      <c r="S44" s="92">
        <v>202219</v>
      </c>
      <c r="T44" s="92">
        <v>202219</v>
      </c>
      <c r="U44" s="91" t="s">
        <v>60</v>
      </c>
      <c r="V44" s="97"/>
      <c r="W44" s="98">
        <v>226885</v>
      </c>
      <c r="X44" s="92" t="s">
        <v>62</v>
      </c>
      <c r="Y44" s="99">
        <f t="shared" si="5"/>
        <v>5343.95</v>
      </c>
      <c r="Z44" s="99">
        <f t="shared" si="3"/>
        <v>476.95</v>
      </c>
      <c r="AA44" s="100">
        <f t="shared" si="4"/>
        <v>4867</v>
      </c>
      <c r="AB44" s="100">
        <v>0</v>
      </c>
      <c r="AC44" s="100">
        <v>0</v>
      </c>
      <c r="AD44" s="100">
        <v>5343.95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476.95</v>
      </c>
      <c r="AS44" s="100">
        <v>0</v>
      </c>
      <c r="AT44" s="100">
        <v>0</v>
      </c>
      <c r="AU44" s="55"/>
    </row>
    <row r="45" spans="1:51" s="26" customFormat="1" x14ac:dyDescent="0.2">
      <c r="A45" s="26">
        <v>41</v>
      </c>
      <c r="B45" s="91">
        <v>42</v>
      </c>
      <c r="C45" s="92" t="s">
        <v>273</v>
      </c>
      <c r="D45" s="92" t="s">
        <v>274</v>
      </c>
      <c r="E45" s="92" t="s">
        <v>65</v>
      </c>
      <c r="F45" s="92" t="s">
        <v>74</v>
      </c>
      <c r="G45" s="93" t="s">
        <v>275</v>
      </c>
      <c r="H45" s="134">
        <v>44439</v>
      </c>
      <c r="I45" s="95" t="s">
        <v>52</v>
      </c>
      <c r="J45" s="96" t="s">
        <v>158</v>
      </c>
      <c r="K45" s="91">
        <v>114</v>
      </c>
      <c r="L45" s="92" t="s">
        <v>276</v>
      </c>
      <c r="M45" s="91" t="s">
        <v>160</v>
      </c>
      <c r="N45" s="97" t="s">
        <v>277</v>
      </c>
      <c r="O45" s="92" t="s">
        <v>278</v>
      </c>
      <c r="P45" s="96" t="s">
        <v>58</v>
      </c>
      <c r="Q45" s="91" t="s">
        <v>163</v>
      </c>
      <c r="R45" s="92">
        <v>202219</v>
      </c>
      <c r="S45" s="92">
        <v>202219</v>
      </c>
      <c r="T45" s="92">
        <v>202219</v>
      </c>
      <c r="U45" s="91" t="s">
        <v>60</v>
      </c>
      <c r="V45" s="97"/>
      <c r="W45" s="98">
        <v>458338</v>
      </c>
      <c r="X45" s="92" t="s">
        <v>62</v>
      </c>
      <c r="Y45" s="99">
        <f t="shared" si="5"/>
        <v>7997.07</v>
      </c>
      <c r="Z45" s="99">
        <f t="shared" si="3"/>
        <v>997.07</v>
      </c>
      <c r="AA45" s="100">
        <f t="shared" si="4"/>
        <v>7000</v>
      </c>
      <c r="AB45" s="100">
        <v>0</v>
      </c>
      <c r="AC45" s="100">
        <v>0</v>
      </c>
      <c r="AD45" s="100">
        <v>7997.07</v>
      </c>
      <c r="AE45" s="100">
        <v>0</v>
      </c>
      <c r="AF45" s="100">
        <v>0</v>
      </c>
      <c r="AG45" s="100">
        <v>0</v>
      </c>
      <c r="AH45" s="100">
        <v>0</v>
      </c>
      <c r="AI45" s="100">
        <v>0</v>
      </c>
      <c r="AJ45" s="100">
        <v>0</v>
      </c>
      <c r="AK45" s="100">
        <v>0</v>
      </c>
      <c r="AL45" s="100">
        <v>0</v>
      </c>
      <c r="AM45" s="100">
        <v>0</v>
      </c>
      <c r="AN45" s="100">
        <v>0</v>
      </c>
      <c r="AO45" s="100">
        <v>0</v>
      </c>
      <c r="AP45" s="100">
        <v>0</v>
      </c>
      <c r="AQ45" s="100">
        <v>0</v>
      </c>
      <c r="AR45" s="100">
        <v>997.07</v>
      </c>
      <c r="AS45" s="100">
        <v>0</v>
      </c>
      <c r="AT45" s="100">
        <v>0</v>
      </c>
      <c r="AU45" s="55"/>
    </row>
    <row r="46" spans="1:51" s="26" customFormat="1" x14ac:dyDescent="0.2">
      <c r="A46" s="26">
        <v>42</v>
      </c>
      <c r="B46" s="91">
        <v>43</v>
      </c>
      <c r="C46" s="92" t="s">
        <v>279</v>
      </c>
      <c r="D46" s="92" t="s">
        <v>280</v>
      </c>
      <c r="E46" s="92" t="s">
        <v>133</v>
      </c>
      <c r="F46" s="92" t="s">
        <v>281</v>
      </c>
      <c r="G46" s="93" t="s">
        <v>282</v>
      </c>
      <c r="H46" s="94">
        <v>44439</v>
      </c>
      <c r="I46" s="95" t="s">
        <v>52</v>
      </c>
      <c r="J46" s="96" t="s">
        <v>158</v>
      </c>
      <c r="K46" s="91">
        <v>114</v>
      </c>
      <c r="L46" s="92" t="s">
        <v>283</v>
      </c>
      <c r="M46" s="91" t="s">
        <v>115</v>
      </c>
      <c r="N46" s="97" t="s">
        <v>277</v>
      </c>
      <c r="O46" s="92" t="s">
        <v>278</v>
      </c>
      <c r="P46" s="96" t="s">
        <v>58</v>
      </c>
      <c r="Q46" s="91" t="s">
        <v>163</v>
      </c>
      <c r="R46" s="92">
        <v>202219</v>
      </c>
      <c r="S46" s="92">
        <v>202219</v>
      </c>
      <c r="T46" s="92">
        <v>202219</v>
      </c>
      <c r="U46" s="91" t="s">
        <v>60</v>
      </c>
      <c r="V46" s="97"/>
      <c r="W46" s="98">
        <v>864480</v>
      </c>
      <c r="X46" s="92" t="s">
        <v>62</v>
      </c>
      <c r="Y46" s="99">
        <f t="shared" si="5"/>
        <v>6725.46</v>
      </c>
      <c r="Z46" s="99">
        <f t="shared" si="3"/>
        <v>725.46</v>
      </c>
      <c r="AA46" s="100">
        <f t="shared" si="4"/>
        <v>6000</v>
      </c>
      <c r="AB46" s="100">
        <v>0</v>
      </c>
      <c r="AC46" s="100">
        <v>0</v>
      </c>
      <c r="AD46" s="100">
        <v>6725.46</v>
      </c>
      <c r="AE46" s="100">
        <v>0</v>
      </c>
      <c r="AF46" s="100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0">
        <v>0</v>
      </c>
      <c r="AN46" s="100">
        <v>0</v>
      </c>
      <c r="AO46" s="100">
        <v>0</v>
      </c>
      <c r="AP46" s="100">
        <v>0</v>
      </c>
      <c r="AQ46" s="100">
        <v>0</v>
      </c>
      <c r="AR46" s="100">
        <v>725.46</v>
      </c>
      <c r="AS46" s="100">
        <v>0</v>
      </c>
      <c r="AT46" s="100">
        <v>0</v>
      </c>
      <c r="AU46" s="55"/>
    </row>
    <row r="47" spans="1:51" s="26" customFormat="1" x14ac:dyDescent="0.2">
      <c r="A47" s="26">
        <v>43</v>
      </c>
      <c r="B47" s="91">
        <v>44</v>
      </c>
      <c r="C47" s="92" t="s">
        <v>284</v>
      </c>
      <c r="D47" s="92" t="s">
        <v>285</v>
      </c>
      <c r="E47" s="92" t="s">
        <v>74</v>
      </c>
      <c r="F47" s="92" t="s">
        <v>286</v>
      </c>
      <c r="G47" s="93" t="s">
        <v>287</v>
      </c>
      <c r="H47" s="94">
        <v>44439</v>
      </c>
      <c r="I47" s="95" t="s">
        <v>52</v>
      </c>
      <c r="J47" s="96" t="s">
        <v>158</v>
      </c>
      <c r="K47" s="91">
        <v>113</v>
      </c>
      <c r="L47" s="92" t="s">
        <v>288</v>
      </c>
      <c r="M47" s="91" t="s">
        <v>160</v>
      </c>
      <c r="N47" s="97" t="s">
        <v>289</v>
      </c>
      <c r="O47" s="92" t="s">
        <v>290</v>
      </c>
      <c r="P47" s="96" t="s">
        <v>58</v>
      </c>
      <c r="Q47" s="91" t="s">
        <v>163</v>
      </c>
      <c r="R47" s="92">
        <v>202219</v>
      </c>
      <c r="S47" s="92">
        <v>202219</v>
      </c>
      <c r="T47" s="92">
        <v>202219</v>
      </c>
      <c r="U47" s="91" t="s">
        <v>60</v>
      </c>
      <c r="V47" s="97"/>
      <c r="W47" s="98">
        <v>920387</v>
      </c>
      <c r="X47" s="92" t="s">
        <v>62</v>
      </c>
      <c r="Y47" s="99">
        <f t="shared" si="5"/>
        <v>11925.1</v>
      </c>
      <c r="Z47" s="99">
        <f t="shared" si="3"/>
        <v>1836.1</v>
      </c>
      <c r="AA47" s="100">
        <f t="shared" si="4"/>
        <v>10089</v>
      </c>
      <c r="AB47" s="100">
        <v>0</v>
      </c>
      <c r="AC47" s="100"/>
      <c r="AD47" s="100">
        <v>11925.1</v>
      </c>
      <c r="AE47" s="100">
        <v>0</v>
      </c>
      <c r="AF47" s="100">
        <v>0</v>
      </c>
      <c r="AG47" s="100">
        <v>0</v>
      </c>
      <c r="AH47" s="100">
        <v>0</v>
      </c>
      <c r="AI47" s="100">
        <v>0</v>
      </c>
      <c r="AJ47" s="100">
        <v>0</v>
      </c>
      <c r="AK47" s="100">
        <v>0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1836.1</v>
      </c>
      <c r="AS47" s="100">
        <v>0</v>
      </c>
      <c r="AT47" s="100">
        <v>0</v>
      </c>
      <c r="AU47" s="55"/>
    </row>
    <row r="48" spans="1:51" s="26" customFormat="1" x14ac:dyDescent="0.2">
      <c r="A48" s="26">
        <v>44</v>
      </c>
      <c r="B48" s="91">
        <v>45</v>
      </c>
      <c r="C48" s="92" t="s">
        <v>291</v>
      </c>
      <c r="D48" s="92" t="s">
        <v>292</v>
      </c>
      <c r="E48" s="92" t="s">
        <v>293</v>
      </c>
      <c r="F48" s="92" t="s">
        <v>74</v>
      </c>
      <c r="G48" s="93" t="s">
        <v>294</v>
      </c>
      <c r="H48" s="94">
        <v>44439</v>
      </c>
      <c r="I48" s="95" t="s">
        <v>52</v>
      </c>
      <c r="J48" s="96" t="s">
        <v>158</v>
      </c>
      <c r="K48" s="91">
        <v>114</v>
      </c>
      <c r="L48" s="92" t="s">
        <v>114</v>
      </c>
      <c r="M48" s="91" t="s">
        <v>115</v>
      </c>
      <c r="N48" s="97" t="s">
        <v>289</v>
      </c>
      <c r="O48" s="92" t="s">
        <v>290</v>
      </c>
      <c r="P48" s="96" t="s">
        <v>58</v>
      </c>
      <c r="Q48" s="91" t="s">
        <v>163</v>
      </c>
      <c r="R48" s="92">
        <v>202219</v>
      </c>
      <c r="S48" s="92">
        <v>202219</v>
      </c>
      <c r="T48" s="92">
        <v>202219</v>
      </c>
      <c r="U48" s="91" t="s">
        <v>60</v>
      </c>
      <c r="V48" s="97"/>
      <c r="W48" s="98">
        <v>864498</v>
      </c>
      <c r="X48" s="92" t="s">
        <v>62</v>
      </c>
      <c r="Y48" s="99">
        <f t="shared" si="5"/>
        <v>4907.04</v>
      </c>
      <c r="Z48" s="99">
        <f t="shared" si="3"/>
        <v>407.04</v>
      </c>
      <c r="AA48" s="100">
        <f t="shared" si="4"/>
        <v>4500</v>
      </c>
      <c r="AB48" s="100">
        <v>0</v>
      </c>
      <c r="AC48" s="100">
        <v>0</v>
      </c>
      <c r="AD48" s="100">
        <v>4907.04</v>
      </c>
      <c r="AE48" s="100">
        <v>0</v>
      </c>
      <c r="AF48" s="100">
        <v>0</v>
      </c>
      <c r="AG48" s="100">
        <v>0</v>
      </c>
      <c r="AH48" s="100">
        <v>0</v>
      </c>
      <c r="AI48" s="100">
        <v>0</v>
      </c>
      <c r="AJ48" s="100">
        <v>0</v>
      </c>
      <c r="AK48" s="100">
        <v>0</v>
      </c>
      <c r="AL48" s="100">
        <v>0</v>
      </c>
      <c r="AM48" s="100">
        <v>0</v>
      </c>
      <c r="AN48" s="100">
        <v>0</v>
      </c>
      <c r="AO48" s="100">
        <v>0</v>
      </c>
      <c r="AP48" s="100">
        <v>0</v>
      </c>
      <c r="AQ48" s="100">
        <v>0</v>
      </c>
      <c r="AR48" s="100">
        <v>407.04</v>
      </c>
      <c r="AS48" s="100">
        <v>0</v>
      </c>
      <c r="AT48" s="100">
        <v>0</v>
      </c>
      <c r="AU48" s="55"/>
    </row>
    <row r="49" spans="1:47" s="26" customFormat="1" x14ac:dyDescent="0.2">
      <c r="A49" s="26">
        <v>45</v>
      </c>
      <c r="B49" s="91">
        <v>46</v>
      </c>
      <c r="C49" s="92" t="s">
        <v>295</v>
      </c>
      <c r="D49" s="92" t="s">
        <v>296</v>
      </c>
      <c r="E49" s="92" t="s">
        <v>119</v>
      </c>
      <c r="F49" s="92" t="s">
        <v>297</v>
      </c>
      <c r="G49" s="93" t="s">
        <v>298</v>
      </c>
      <c r="H49" s="94">
        <v>44477</v>
      </c>
      <c r="I49" s="95" t="s">
        <v>52</v>
      </c>
      <c r="J49" s="96" t="s">
        <v>158</v>
      </c>
      <c r="K49" s="91">
        <v>114</v>
      </c>
      <c r="L49" s="92" t="s">
        <v>299</v>
      </c>
      <c r="M49" s="91" t="s">
        <v>160</v>
      </c>
      <c r="N49" s="97" t="s">
        <v>152</v>
      </c>
      <c r="O49" s="92" t="s">
        <v>153</v>
      </c>
      <c r="P49" s="96" t="s">
        <v>58</v>
      </c>
      <c r="Q49" s="91" t="s">
        <v>163</v>
      </c>
      <c r="R49" s="92">
        <v>202219</v>
      </c>
      <c r="S49" s="92">
        <v>202219</v>
      </c>
      <c r="T49" s="92">
        <v>202219</v>
      </c>
      <c r="U49" s="91" t="s">
        <v>60</v>
      </c>
      <c r="V49" s="97"/>
      <c r="W49" s="98">
        <v>678200</v>
      </c>
      <c r="X49" s="92" t="s">
        <v>62</v>
      </c>
      <c r="Y49" s="99">
        <f t="shared" si="5"/>
        <v>6725.46</v>
      </c>
      <c r="Z49" s="99">
        <f t="shared" si="3"/>
        <v>725.46</v>
      </c>
      <c r="AA49" s="100">
        <f t="shared" si="4"/>
        <v>6000</v>
      </c>
      <c r="AB49" s="100">
        <v>0</v>
      </c>
      <c r="AC49" s="100">
        <v>0</v>
      </c>
      <c r="AD49" s="100">
        <v>6725.46</v>
      </c>
      <c r="AE49" s="100">
        <v>0</v>
      </c>
      <c r="AF49" s="100">
        <v>0</v>
      </c>
      <c r="AG49" s="100">
        <v>0</v>
      </c>
      <c r="AH49" s="100">
        <v>0</v>
      </c>
      <c r="AI49" s="100">
        <v>0</v>
      </c>
      <c r="AJ49" s="100">
        <v>0</v>
      </c>
      <c r="AK49" s="100">
        <v>0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0">
        <v>725.46</v>
      </c>
      <c r="AS49" s="100">
        <v>0</v>
      </c>
      <c r="AT49" s="100">
        <v>0</v>
      </c>
      <c r="AU49" s="55"/>
    </row>
    <row r="50" spans="1:47" s="26" customFormat="1" x14ac:dyDescent="0.2">
      <c r="A50" s="26">
        <v>46</v>
      </c>
      <c r="B50" s="91">
        <v>47</v>
      </c>
      <c r="C50" s="92" t="s">
        <v>300</v>
      </c>
      <c r="D50" s="92" t="s">
        <v>301</v>
      </c>
      <c r="E50" s="92" t="s">
        <v>302</v>
      </c>
      <c r="F50" s="92" t="s">
        <v>171</v>
      </c>
      <c r="G50" s="93" t="s">
        <v>303</v>
      </c>
      <c r="H50" s="94">
        <v>44452</v>
      </c>
      <c r="I50" s="95" t="s">
        <v>52</v>
      </c>
      <c r="J50" s="96" t="s">
        <v>158</v>
      </c>
      <c r="K50" s="91">
        <v>114</v>
      </c>
      <c r="L50" s="92" t="s">
        <v>304</v>
      </c>
      <c r="M50" s="91" t="s">
        <v>115</v>
      </c>
      <c r="N50" s="97" t="s">
        <v>305</v>
      </c>
      <c r="O50" s="92" t="s">
        <v>306</v>
      </c>
      <c r="P50" s="96" t="s">
        <v>58</v>
      </c>
      <c r="Q50" s="91" t="s">
        <v>163</v>
      </c>
      <c r="R50" s="92">
        <v>202219</v>
      </c>
      <c r="S50" s="92">
        <v>202219</v>
      </c>
      <c r="T50" s="92">
        <v>202219</v>
      </c>
      <c r="U50" s="91" t="s">
        <v>60</v>
      </c>
      <c r="V50" s="97"/>
      <c r="W50" s="98">
        <v>443446</v>
      </c>
      <c r="X50" s="92" t="s">
        <v>62</v>
      </c>
      <c r="Y50" s="99">
        <f t="shared" si="5"/>
        <v>8185.27</v>
      </c>
      <c r="Z50" s="99">
        <f t="shared" si="3"/>
        <v>1037.27</v>
      </c>
      <c r="AA50" s="100">
        <f t="shared" si="4"/>
        <v>7148</v>
      </c>
      <c r="AB50" s="100">
        <v>0</v>
      </c>
      <c r="AC50" s="100">
        <v>0</v>
      </c>
      <c r="AD50" s="100">
        <v>8185.27</v>
      </c>
      <c r="AE50" s="100">
        <v>0</v>
      </c>
      <c r="AF50" s="100">
        <v>0</v>
      </c>
      <c r="AG50" s="100">
        <v>0</v>
      </c>
      <c r="AH50" s="100">
        <v>0</v>
      </c>
      <c r="AI50" s="100">
        <v>0</v>
      </c>
      <c r="AJ50" s="100">
        <v>0</v>
      </c>
      <c r="AK50" s="100">
        <v>0</v>
      </c>
      <c r="AL50" s="100">
        <v>0</v>
      </c>
      <c r="AM50" s="100">
        <v>0</v>
      </c>
      <c r="AN50" s="100">
        <v>0</v>
      </c>
      <c r="AO50" s="100">
        <v>0</v>
      </c>
      <c r="AP50" s="100">
        <v>0</v>
      </c>
      <c r="AQ50" s="100">
        <v>0</v>
      </c>
      <c r="AR50" s="100">
        <v>1037.27</v>
      </c>
      <c r="AS50" s="100">
        <v>0</v>
      </c>
      <c r="AT50" s="100">
        <v>0</v>
      </c>
      <c r="AU50" s="55"/>
    </row>
    <row r="51" spans="1:47" s="26" customFormat="1" x14ac:dyDescent="0.2">
      <c r="A51" s="26">
        <v>47</v>
      </c>
      <c r="B51" s="91">
        <v>48</v>
      </c>
      <c r="C51" s="92" t="s">
        <v>307</v>
      </c>
      <c r="D51" s="92" t="s">
        <v>308</v>
      </c>
      <c r="E51" s="92" t="s">
        <v>125</v>
      </c>
      <c r="F51" s="92" t="s">
        <v>309</v>
      </c>
      <c r="G51" s="93" t="s">
        <v>310</v>
      </c>
      <c r="H51" s="94">
        <v>44439</v>
      </c>
      <c r="I51" s="95" t="s">
        <v>52</v>
      </c>
      <c r="J51" s="96" t="s">
        <v>158</v>
      </c>
      <c r="K51" s="91">
        <v>114</v>
      </c>
      <c r="L51" s="92" t="s">
        <v>311</v>
      </c>
      <c r="M51" s="91" t="s">
        <v>115</v>
      </c>
      <c r="N51" s="97" t="s">
        <v>305</v>
      </c>
      <c r="O51" s="92" t="s">
        <v>306</v>
      </c>
      <c r="P51" s="96" t="s">
        <v>58</v>
      </c>
      <c r="Q51" s="91" t="s">
        <v>163</v>
      </c>
      <c r="R51" s="92">
        <v>202219</v>
      </c>
      <c r="S51" s="92">
        <v>202219</v>
      </c>
      <c r="T51" s="92">
        <v>202219</v>
      </c>
      <c r="U51" s="91" t="s">
        <v>60</v>
      </c>
      <c r="V51" s="97"/>
      <c r="W51" s="98">
        <v>864528</v>
      </c>
      <c r="X51" s="92" t="s">
        <v>62</v>
      </c>
      <c r="Y51" s="99">
        <f t="shared" si="5"/>
        <v>4224.43</v>
      </c>
      <c r="Z51" s="99">
        <f t="shared" si="3"/>
        <v>324.43</v>
      </c>
      <c r="AA51" s="100">
        <f t="shared" si="4"/>
        <v>3900.0000000000005</v>
      </c>
      <c r="AB51" s="100">
        <v>0</v>
      </c>
      <c r="AC51" s="100">
        <v>0</v>
      </c>
      <c r="AD51" s="100">
        <v>4224.43</v>
      </c>
      <c r="AE51" s="100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0</v>
      </c>
      <c r="AQ51" s="100">
        <v>0</v>
      </c>
      <c r="AR51" s="100">
        <v>324.43</v>
      </c>
      <c r="AS51" s="100">
        <v>0</v>
      </c>
      <c r="AT51" s="100">
        <v>0</v>
      </c>
      <c r="AU51" s="55"/>
    </row>
    <row r="52" spans="1:47" s="26" customFormat="1" x14ac:dyDescent="0.2">
      <c r="A52" s="26">
        <v>48</v>
      </c>
      <c r="B52" s="91">
        <v>49</v>
      </c>
      <c r="C52" s="92" t="s">
        <v>312</v>
      </c>
      <c r="D52" s="92" t="s">
        <v>313</v>
      </c>
      <c r="E52" s="92" t="s">
        <v>65</v>
      </c>
      <c r="F52" s="92" t="s">
        <v>199</v>
      </c>
      <c r="G52" s="93" t="s">
        <v>314</v>
      </c>
      <c r="H52" s="94">
        <v>44439</v>
      </c>
      <c r="I52" s="95" t="s">
        <v>52</v>
      </c>
      <c r="J52" s="96" t="s">
        <v>158</v>
      </c>
      <c r="K52" s="91">
        <v>114</v>
      </c>
      <c r="L52" s="92" t="s">
        <v>315</v>
      </c>
      <c r="M52" s="91" t="s">
        <v>115</v>
      </c>
      <c r="N52" s="97" t="s">
        <v>56</v>
      </c>
      <c r="O52" s="92" t="s">
        <v>57</v>
      </c>
      <c r="P52" s="96" t="s">
        <v>58</v>
      </c>
      <c r="Q52" s="91" t="s">
        <v>163</v>
      </c>
      <c r="R52" s="92">
        <v>202219</v>
      </c>
      <c r="S52" s="92">
        <v>202219</v>
      </c>
      <c r="T52" s="92">
        <v>202219</v>
      </c>
      <c r="U52" s="91" t="s">
        <v>60</v>
      </c>
      <c r="V52" s="97"/>
      <c r="W52" s="98">
        <v>468280</v>
      </c>
      <c r="X52" s="92" t="s">
        <v>62</v>
      </c>
      <c r="Y52" s="99">
        <f t="shared" si="5"/>
        <v>3975.33</v>
      </c>
      <c r="Z52" s="99">
        <f t="shared" si="3"/>
        <v>297.33</v>
      </c>
      <c r="AA52" s="100">
        <f t="shared" si="4"/>
        <v>3678</v>
      </c>
      <c r="AB52" s="100">
        <v>0</v>
      </c>
      <c r="AC52" s="100">
        <v>0</v>
      </c>
      <c r="AD52" s="100">
        <v>3975.33</v>
      </c>
      <c r="AE52" s="100">
        <v>0</v>
      </c>
      <c r="AF52" s="100">
        <v>0</v>
      </c>
      <c r="AG52" s="100">
        <v>0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  <c r="AO52" s="100">
        <v>0</v>
      </c>
      <c r="AP52" s="100">
        <v>0</v>
      </c>
      <c r="AQ52" s="100">
        <v>0</v>
      </c>
      <c r="AR52" s="100">
        <v>297.33</v>
      </c>
      <c r="AS52" s="100">
        <v>0</v>
      </c>
      <c r="AT52" s="100">
        <v>0</v>
      </c>
      <c r="AU52" s="55"/>
    </row>
    <row r="53" spans="1:47" s="26" customFormat="1" x14ac:dyDescent="0.2">
      <c r="A53" s="26">
        <v>49</v>
      </c>
      <c r="B53" s="91">
        <v>50</v>
      </c>
      <c r="C53" s="92" t="s">
        <v>316</v>
      </c>
      <c r="D53" s="92" t="s">
        <v>317</v>
      </c>
      <c r="E53" s="92" t="s">
        <v>74</v>
      </c>
      <c r="F53" s="92" t="s">
        <v>74</v>
      </c>
      <c r="G53" s="93" t="s">
        <v>318</v>
      </c>
      <c r="H53" s="94">
        <v>44439</v>
      </c>
      <c r="I53" s="95" t="s">
        <v>52</v>
      </c>
      <c r="J53" s="96" t="s">
        <v>158</v>
      </c>
      <c r="K53" s="91">
        <v>114</v>
      </c>
      <c r="L53" s="92" t="s">
        <v>319</v>
      </c>
      <c r="M53" s="91" t="s">
        <v>160</v>
      </c>
      <c r="N53" s="97" t="s">
        <v>320</v>
      </c>
      <c r="O53" s="92" t="s">
        <v>321</v>
      </c>
      <c r="P53" s="96" t="s">
        <v>58</v>
      </c>
      <c r="Q53" s="91" t="s">
        <v>163</v>
      </c>
      <c r="R53" s="92">
        <v>202219</v>
      </c>
      <c r="S53" s="92">
        <v>202219</v>
      </c>
      <c r="T53" s="92">
        <v>202219</v>
      </c>
      <c r="U53" s="91" t="s">
        <v>60</v>
      </c>
      <c r="V53" s="97"/>
      <c r="W53" s="98">
        <v>864538</v>
      </c>
      <c r="X53" s="92" t="s">
        <v>62</v>
      </c>
      <c r="Y53" s="99">
        <f t="shared" si="5"/>
        <v>4907.04</v>
      </c>
      <c r="Z53" s="99">
        <f t="shared" si="3"/>
        <v>407.04</v>
      </c>
      <c r="AA53" s="100">
        <f t="shared" si="4"/>
        <v>4500</v>
      </c>
      <c r="AB53" s="100">
        <v>0</v>
      </c>
      <c r="AC53" s="100">
        <v>0</v>
      </c>
      <c r="AD53" s="100">
        <v>4907.04</v>
      </c>
      <c r="AE53" s="100">
        <v>0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v>0</v>
      </c>
      <c r="AR53" s="100">
        <v>407.04</v>
      </c>
      <c r="AS53" s="100">
        <v>0</v>
      </c>
      <c r="AT53" s="100">
        <v>0</v>
      </c>
      <c r="AU53" s="55"/>
    </row>
    <row r="54" spans="1:47" s="26" customFormat="1" x14ac:dyDescent="0.2">
      <c r="A54" s="26">
        <v>50</v>
      </c>
      <c r="B54" s="91">
        <v>51</v>
      </c>
      <c r="C54" s="92" t="s">
        <v>322</v>
      </c>
      <c r="D54" s="92" t="s">
        <v>323</v>
      </c>
      <c r="E54" s="92" t="s">
        <v>324</v>
      </c>
      <c r="F54" s="92" t="s">
        <v>187</v>
      </c>
      <c r="G54" s="93" t="s">
        <v>325</v>
      </c>
      <c r="H54" s="94">
        <v>44439</v>
      </c>
      <c r="I54" s="95" t="s">
        <v>52</v>
      </c>
      <c r="J54" s="96" t="s">
        <v>158</v>
      </c>
      <c r="K54" s="91">
        <v>114</v>
      </c>
      <c r="L54" s="92" t="s">
        <v>326</v>
      </c>
      <c r="M54" s="91" t="s">
        <v>115</v>
      </c>
      <c r="N54" s="97" t="s">
        <v>320</v>
      </c>
      <c r="O54" s="92" t="s">
        <v>321</v>
      </c>
      <c r="P54" s="96" t="s">
        <v>58</v>
      </c>
      <c r="Q54" s="91" t="s">
        <v>163</v>
      </c>
      <c r="R54" s="92">
        <v>202219</v>
      </c>
      <c r="S54" s="92">
        <v>202219</v>
      </c>
      <c r="T54" s="92">
        <v>202219</v>
      </c>
      <c r="U54" s="91" t="s">
        <v>60</v>
      </c>
      <c r="V54" s="97"/>
      <c r="W54" s="98">
        <v>864545</v>
      </c>
      <c r="X54" s="92" t="s">
        <v>62</v>
      </c>
      <c r="Y54" s="99">
        <f t="shared" si="5"/>
        <v>3775.6</v>
      </c>
      <c r="Z54" s="99">
        <f t="shared" si="3"/>
        <v>275.60000000000002</v>
      </c>
      <c r="AA54" s="100">
        <f t="shared" ref="AA54:AA85" si="6">SUM(Y54-Z54)</f>
        <v>3500</v>
      </c>
      <c r="AB54" s="100">
        <v>0</v>
      </c>
      <c r="AC54" s="100">
        <v>0</v>
      </c>
      <c r="AD54" s="100">
        <v>3775.6</v>
      </c>
      <c r="AE54" s="100">
        <v>0</v>
      </c>
      <c r="AF54" s="100">
        <v>0</v>
      </c>
      <c r="AG54" s="100">
        <v>0</v>
      </c>
      <c r="AH54" s="100">
        <v>0</v>
      </c>
      <c r="AI54" s="100">
        <v>0</v>
      </c>
      <c r="AJ54" s="100">
        <v>0</v>
      </c>
      <c r="AK54" s="100">
        <v>0</v>
      </c>
      <c r="AL54" s="100">
        <v>0</v>
      </c>
      <c r="AM54" s="100">
        <v>0</v>
      </c>
      <c r="AN54" s="100">
        <v>0</v>
      </c>
      <c r="AO54" s="100">
        <v>0</v>
      </c>
      <c r="AP54" s="100">
        <v>0</v>
      </c>
      <c r="AQ54" s="100">
        <v>0</v>
      </c>
      <c r="AR54" s="100">
        <v>275.60000000000002</v>
      </c>
      <c r="AS54" s="100">
        <v>0</v>
      </c>
      <c r="AT54" s="100">
        <v>0</v>
      </c>
      <c r="AU54" s="55"/>
    </row>
    <row r="55" spans="1:47" s="26" customFormat="1" x14ac:dyDescent="0.2">
      <c r="A55" s="26">
        <v>51</v>
      </c>
      <c r="B55" s="91">
        <v>52</v>
      </c>
      <c r="C55" s="92" t="s">
        <v>327</v>
      </c>
      <c r="D55" s="92" t="s">
        <v>328</v>
      </c>
      <c r="E55" s="92" t="s">
        <v>329</v>
      </c>
      <c r="F55" s="92" t="s">
        <v>330</v>
      </c>
      <c r="G55" s="93" t="s">
        <v>331</v>
      </c>
      <c r="H55" s="94">
        <v>44439</v>
      </c>
      <c r="I55" s="95" t="s">
        <v>52</v>
      </c>
      <c r="J55" s="96" t="s">
        <v>158</v>
      </c>
      <c r="K55" s="91">
        <v>114</v>
      </c>
      <c r="L55" s="92" t="s">
        <v>332</v>
      </c>
      <c r="M55" s="91" t="s">
        <v>115</v>
      </c>
      <c r="N55" s="97" t="s">
        <v>333</v>
      </c>
      <c r="O55" s="92" t="s">
        <v>334</v>
      </c>
      <c r="P55" s="96" t="s">
        <v>58</v>
      </c>
      <c r="Q55" s="91" t="s">
        <v>163</v>
      </c>
      <c r="R55" s="92">
        <v>202219</v>
      </c>
      <c r="S55" s="92">
        <v>202219</v>
      </c>
      <c r="T55" s="92">
        <v>202219</v>
      </c>
      <c r="U55" s="91" t="s">
        <v>60</v>
      </c>
      <c r="V55" s="97"/>
      <c r="W55" s="98">
        <v>206737</v>
      </c>
      <c r="X55" s="92" t="s">
        <v>62</v>
      </c>
      <c r="Y55" s="99">
        <f t="shared" si="5"/>
        <v>5196.33</v>
      </c>
      <c r="Z55" s="99">
        <f t="shared" si="3"/>
        <v>453.33</v>
      </c>
      <c r="AA55" s="100">
        <f t="shared" si="6"/>
        <v>4743</v>
      </c>
      <c r="AB55" s="100">
        <v>0</v>
      </c>
      <c r="AC55" s="100">
        <v>0</v>
      </c>
      <c r="AD55" s="100">
        <v>5196.33</v>
      </c>
      <c r="AE55" s="100">
        <v>0</v>
      </c>
      <c r="AF55" s="100">
        <v>0</v>
      </c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00">
        <v>0</v>
      </c>
      <c r="AQ55" s="100">
        <v>0</v>
      </c>
      <c r="AR55" s="100">
        <v>453.33</v>
      </c>
      <c r="AS55" s="100">
        <v>0</v>
      </c>
      <c r="AT55" s="100">
        <v>0</v>
      </c>
      <c r="AU55" s="55"/>
    </row>
    <row r="56" spans="1:47" s="26" customFormat="1" x14ac:dyDescent="0.2">
      <c r="A56" s="26">
        <v>52</v>
      </c>
      <c r="B56" s="91">
        <v>53</v>
      </c>
      <c r="C56" s="92" t="s">
        <v>335</v>
      </c>
      <c r="D56" s="92" t="s">
        <v>336</v>
      </c>
      <c r="E56" s="92" t="s">
        <v>337</v>
      </c>
      <c r="F56" s="92" t="s">
        <v>338</v>
      </c>
      <c r="G56" s="93" t="s">
        <v>339</v>
      </c>
      <c r="H56" s="94">
        <v>44439</v>
      </c>
      <c r="I56" s="95" t="s">
        <v>52</v>
      </c>
      <c r="J56" s="96" t="s">
        <v>158</v>
      </c>
      <c r="K56" s="91">
        <v>114</v>
      </c>
      <c r="L56" s="92" t="s">
        <v>340</v>
      </c>
      <c r="M56" s="91" t="s">
        <v>115</v>
      </c>
      <c r="N56" s="97" t="s">
        <v>333</v>
      </c>
      <c r="O56" s="92" t="s">
        <v>334</v>
      </c>
      <c r="P56" s="96" t="s">
        <v>58</v>
      </c>
      <c r="Q56" s="91" t="s">
        <v>163</v>
      </c>
      <c r="R56" s="92">
        <v>202219</v>
      </c>
      <c r="S56" s="92">
        <v>202219</v>
      </c>
      <c r="T56" s="92">
        <v>202219</v>
      </c>
      <c r="U56" s="91" t="s">
        <v>60</v>
      </c>
      <c r="V56" s="97"/>
      <c r="W56" s="98">
        <v>623890</v>
      </c>
      <c r="X56" s="92" t="s">
        <v>62</v>
      </c>
      <c r="Y56" s="99">
        <f t="shared" si="5"/>
        <v>2000</v>
      </c>
      <c r="Z56" s="99">
        <f t="shared" si="3"/>
        <v>0</v>
      </c>
      <c r="AA56" s="100">
        <f t="shared" si="6"/>
        <v>2000</v>
      </c>
      <c r="AB56" s="100">
        <v>0</v>
      </c>
      <c r="AC56" s="100">
        <v>0</v>
      </c>
      <c r="AD56" s="100">
        <v>2000</v>
      </c>
      <c r="AE56" s="100">
        <v>0</v>
      </c>
      <c r="AF56" s="100">
        <v>0</v>
      </c>
      <c r="AG56" s="100">
        <v>0</v>
      </c>
      <c r="AH56" s="100">
        <v>0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0</v>
      </c>
      <c r="AO56" s="100">
        <v>0</v>
      </c>
      <c r="AP56" s="100">
        <v>0</v>
      </c>
      <c r="AQ56" s="100">
        <v>0</v>
      </c>
      <c r="AR56" s="100">
        <v>0</v>
      </c>
      <c r="AS56" s="100">
        <v>0</v>
      </c>
      <c r="AT56" s="100">
        <v>0</v>
      </c>
      <c r="AU56" s="55"/>
    </row>
    <row r="57" spans="1:47" s="26" customFormat="1" x14ac:dyDescent="0.2">
      <c r="A57" s="26">
        <v>53</v>
      </c>
      <c r="B57" s="91">
        <v>54</v>
      </c>
      <c r="C57" s="92" t="s">
        <v>341</v>
      </c>
      <c r="D57" s="92" t="s">
        <v>342</v>
      </c>
      <c r="E57" s="92" t="s">
        <v>343</v>
      </c>
      <c r="F57" s="92" t="s">
        <v>344</v>
      </c>
      <c r="G57" s="93" t="s">
        <v>345</v>
      </c>
      <c r="H57" s="94">
        <v>44439</v>
      </c>
      <c r="I57" s="95" t="s">
        <v>52</v>
      </c>
      <c r="J57" s="96" t="s">
        <v>158</v>
      </c>
      <c r="K57" s="91">
        <v>114</v>
      </c>
      <c r="L57" s="92" t="s">
        <v>346</v>
      </c>
      <c r="M57" s="91" t="s">
        <v>115</v>
      </c>
      <c r="N57" s="97" t="s">
        <v>347</v>
      </c>
      <c r="O57" s="92" t="s">
        <v>348</v>
      </c>
      <c r="P57" s="96" t="s">
        <v>58</v>
      </c>
      <c r="Q57" s="91" t="s">
        <v>163</v>
      </c>
      <c r="R57" s="92">
        <v>202219</v>
      </c>
      <c r="S57" s="92">
        <v>202219</v>
      </c>
      <c r="T57" s="92">
        <v>202219</v>
      </c>
      <c r="U57" s="91" t="s">
        <v>60</v>
      </c>
      <c r="V57" s="97"/>
      <c r="W57" s="98">
        <v>864553</v>
      </c>
      <c r="X57" s="92" t="s">
        <v>62</v>
      </c>
      <c r="Y57" s="99">
        <f t="shared" si="5"/>
        <v>3542.91</v>
      </c>
      <c r="Z57" s="99">
        <f t="shared" si="3"/>
        <v>142.91</v>
      </c>
      <c r="AA57" s="100">
        <f t="shared" si="6"/>
        <v>3400</v>
      </c>
      <c r="AB57" s="100">
        <v>0</v>
      </c>
      <c r="AC57" s="100">
        <v>0</v>
      </c>
      <c r="AD57" s="100">
        <v>3542.91</v>
      </c>
      <c r="AE57" s="100">
        <v>0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0">
        <v>0</v>
      </c>
      <c r="AN57" s="100">
        <v>0</v>
      </c>
      <c r="AO57" s="100">
        <v>0</v>
      </c>
      <c r="AP57" s="100">
        <v>0</v>
      </c>
      <c r="AQ57" s="100">
        <v>0</v>
      </c>
      <c r="AR57" s="100">
        <v>142.91</v>
      </c>
      <c r="AS57" s="100">
        <v>0</v>
      </c>
      <c r="AT57" s="100">
        <v>0</v>
      </c>
      <c r="AU57" s="55"/>
    </row>
    <row r="58" spans="1:47" s="4" customFormat="1" x14ac:dyDescent="0.2">
      <c r="A58" s="26">
        <v>54</v>
      </c>
      <c r="B58" s="91">
        <v>55</v>
      </c>
      <c r="C58" s="92" t="s">
        <v>349</v>
      </c>
      <c r="D58" s="92" t="s">
        <v>350</v>
      </c>
      <c r="E58" s="92" t="s">
        <v>351</v>
      </c>
      <c r="F58" s="92" t="s">
        <v>352</v>
      </c>
      <c r="G58" s="92" t="s">
        <v>353</v>
      </c>
      <c r="H58" s="94">
        <v>44446</v>
      </c>
      <c r="I58" s="95" t="s">
        <v>52</v>
      </c>
      <c r="J58" s="96" t="s">
        <v>158</v>
      </c>
      <c r="K58" s="91">
        <v>114</v>
      </c>
      <c r="L58" s="92" t="s">
        <v>354</v>
      </c>
      <c r="M58" s="91" t="s">
        <v>160</v>
      </c>
      <c r="N58" s="97" t="s">
        <v>355</v>
      </c>
      <c r="O58" s="92" t="s">
        <v>356</v>
      </c>
      <c r="P58" s="96" t="s">
        <v>58</v>
      </c>
      <c r="Q58" s="91" t="s">
        <v>163</v>
      </c>
      <c r="R58" s="92">
        <v>202219</v>
      </c>
      <c r="S58" s="92">
        <v>202219</v>
      </c>
      <c r="T58" s="92">
        <v>202219</v>
      </c>
      <c r="U58" s="91" t="s">
        <v>60</v>
      </c>
      <c r="V58" s="97"/>
      <c r="W58" s="98">
        <v>864561</v>
      </c>
      <c r="X58" s="92" t="s">
        <v>62</v>
      </c>
      <c r="Y58" s="99">
        <f t="shared" si="5"/>
        <v>4258.09</v>
      </c>
      <c r="Z58" s="99">
        <f t="shared" si="3"/>
        <v>328.09</v>
      </c>
      <c r="AA58" s="100">
        <f t="shared" si="6"/>
        <v>3930</v>
      </c>
      <c r="AB58" s="100">
        <v>0</v>
      </c>
      <c r="AC58" s="100">
        <v>0</v>
      </c>
      <c r="AD58" s="100">
        <v>4258.09</v>
      </c>
      <c r="AE58" s="100">
        <v>0</v>
      </c>
      <c r="AF58" s="100">
        <v>0</v>
      </c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00">
        <v>0</v>
      </c>
      <c r="AQ58" s="100">
        <v>0</v>
      </c>
      <c r="AR58" s="100">
        <v>328.09</v>
      </c>
      <c r="AS58" s="100">
        <v>0</v>
      </c>
      <c r="AT58" s="100">
        <v>0</v>
      </c>
      <c r="AU58" s="55"/>
    </row>
    <row r="59" spans="1:47" s="26" customFormat="1" x14ac:dyDescent="0.2">
      <c r="A59" s="26">
        <v>55</v>
      </c>
      <c r="B59" s="91">
        <v>56</v>
      </c>
      <c r="C59" s="92" t="s">
        <v>357</v>
      </c>
      <c r="D59" s="92" t="s">
        <v>358</v>
      </c>
      <c r="E59" s="92" t="s">
        <v>359</v>
      </c>
      <c r="F59" s="92" t="s">
        <v>171</v>
      </c>
      <c r="G59" s="93" t="s">
        <v>360</v>
      </c>
      <c r="H59" s="94">
        <v>44439</v>
      </c>
      <c r="I59" s="95" t="s">
        <v>52</v>
      </c>
      <c r="J59" s="96" t="s">
        <v>158</v>
      </c>
      <c r="K59" s="91">
        <v>114</v>
      </c>
      <c r="L59" s="92" t="s">
        <v>361</v>
      </c>
      <c r="M59" s="91" t="s">
        <v>115</v>
      </c>
      <c r="N59" s="97" t="s">
        <v>56</v>
      </c>
      <c r="O59" s="92" t="s">
        <v>57</v>
      </c>
      <c r="P59" s="96" t="s">
        <v>58</v>
      </c>
      <c r="Q59" s="91" t="s">
        <v>163</v>
      </c>
      <c r="R59" s="92">
        <v>202219</v>
      </c>
      <c r="S59" s="92">
        <v>202219</v>
      </c>
      <c r="T59" s="92">
        <v>202219</v>
      </c>
      <c r="U59" s="91" t="s">
        <v>60</v>
      </c>
      <c r="V59" s="97"/>
      <c r="W59" s="98">
        <v>870183</v>
      </c>
      <c r="X59" s="92" t="s">
        <v>62</v>
      </c>
      <c r="Y59" s="99">
        <f t="shared" si="5"/>
        <v>3530.57</v>
      </c>
      <c r="Z59" s="99">
        <f t="shared" si="3"/>
        <v>141.57</v>
      </c>
      <c r="AA59" s="100">
        <f t="shared" si="6"/>
        <v>3389</v>
      </c>
      <c r="AB59" s="100">
        <v>0</v>
      </c>
      <c r="AC59" s="100">
        <v>0</v>
      </c>
      <c r="AD59" s="100">
        <v>3530.57</v>
      </c>
      <c r="AE59" s="100">
        <v>0</v>
      </c>
      <c r="AF59" s="100">
        <v>0</v>
      </c>
      <c r="AG59" s="100">
        <v>0</v>
      </c>
      <c r="AH59" s="100">
        <v>0</v>
      </c>
      <c r="AI59" s="100">
        <v>0</v>
      </c>
      <c r="AJ59" s="100">
        <v>0</v>
      </c>
      <c r="AK59" s="100">
        <v>0</v>
      </c>
      <c r="AL59" s="100">
        <v>0</v>
      </c>
      <c r="AM59" s="100">
        <v>0</v>
      </c>
      <c r="AN59" s="100">
        <v>0</v>
      </c>
      <c r="AO59" s="100">
        <v>0</v>
      </c>
      <c r="AP59" s="100">
        <v>0</v>
      </c>
      <c r="AQ59" s="100">
        <v>0</v>
      </c>
      <c r="AR59" s="100">
        <v>141.57</v>
      </c>
      <c r="AS59" s="100">
        <v>0</v>
      </c>
      <c r="AT59" s="100">
        <v>0</v>
      </c>
      <c r="AU59" s="55"/>
    </row>
    <row r="60" spans="1:47" s="26" customFormat="1" x14ac:dyDescent="0.2">
      <c r="A60" s="26">
        <v>56</v>
      </c>
      <c r="B60" s="91">
        <v>57</v>
      </c>
      <c r="C60" s="92" t="s">
        <v>362</v>
      </c>
      <c r="D60" s="92" t="s">
        <v>363</v>
      </c>
      <c r="E60" s="92" t="s">
        <v>364</v>
      </c>
      <c r="F60" s="92" t="s">
        <v>365</v>
      </c>
      <c r="G60" s="93" t="s">
        <v>366</v>
      </c>
      <c r="H60" s="94">
        <v>44439</v>
      </c>
      <c r="I60" s="95" t="s">
        <v>52</v>
      </c>
      <c r="J60" s="96" t="s">
        <v>158</v>
      </c>
      <c r="K60" s="91">
        <v>114</v>
      </c>
      <c r="L60" s="92" t="s">
        <v>367</v>
      </c>
      <c r="M60" s="91" t="s">
        <v>115</v>
      </c>
      <c r="N60" s="97" t="s">
        <v>152</v>
      </c>
      <c r="O60" s="92" t="s">
        <v>153</v>
      </c>
      <c r="P60" s="96" t="s">
        <v>58</v>
      </c>
      <c r="Q60" s="91" t="s">
        <v>163</v>
      </c>
      <c r="R60" s="92">
        <v>202219</v>
      </c>
      <c r="S60" s="92">
        <v>202219</v>
      </c>
      <c r="T60" s="92">
        <v>202219</v>
      </c>
      <c r="U60" s="91" t="s">
        <v>60</v>
      </c>
      <c r="V60" s="97"/>
      <c r="W60" s="98">
        <v>229460</v>
      </c>
      <c r="X60" s="92" t="s">
        <v>62</v>
      </c>
      <c r="Y60" s="99">
        <f t="shared" si="5"/>
        <v>4259.22</v>
      </c>
      <c r="Z60" s="99">
        <f t="shared" si="3"/>
        <v>328.22</v>
      </c>
      <c r="AA60" s="100">
        <f t="shared" si="6"/>
        <v>3931</v>
      </c>
      <c r="AB60" s="100">
        <v>0</v>
      </c>
      <c r="AC60" s="100">
        <v>0</v>
      </c>
      <c r="AD60" s="100">
        <v>4259.22</v>
      </c>
      <c r="AE60" s="100">
        <v>0</v>
      </c>
      <c r="AF60" s="100">
        <v>0</v>
      </c>
      <c r="AG60" s="100">
        <v>0</v>
      </c>
      <c r="AH60" s="100">
        <v>0</v>
      </c>
      <c r="AI60" s="100">
        <v>0</v>
      </c>
      <c r="AJ60" s="100">
        <v>0</v>
      </c>
      <c r="AK60" s="100">
        <v>0</v>
      </c>
      <c r="AL60" s="100">
        <v>0</v>
      </c>
      <c r="AM60" s="100">
        <v>0</v>
      </c>
      <c r="AN60" s="100">
        <v>0</v>
      </c>
      <c r="AO60" s="100">
        <v>0</v>
      </c>
      <c r="AP60" s="100">
        <v>0</v>
      </c>
      <c r="AQ60" s="100">
        <v>0</v>
      </c>
      <c r="AR60" s="100">
        <v>328.22</v>
      </c>
      <c r="AS60" s="100">
        <v>0</v>
      </c>
      <c r="AT60" s="100">
        <v>0</v>
      </c>
      <c r="AU60" s="55"/>
    </row>
    <row r="61" spans="1:47" s="26" customFormat="1" x14ac:dyDescent="0.2">
      <c r="A61" s="26">
        <v>57</v>
      </c>
      <c r="B61" s="91">
        <v>58</v>
      </c>
      <c r="C61" s="92" t="s">
        <v>368</v>
      </c>
      <c r="D61" s="92" t="s">
        <v>369</v>
      </c>
      <c r="E61" s="92" t="s">
        <v>370</v>
      </c>
      <c r="F61" s="92" t="s">
        <v>371</v>
      </c>
      <c r="G61" s="93" t="s">
        <v>225</v>
      </c>
      <c r="H61" s="94">
        <v>44439</v>
      </c>
      <c r="I61" s="95" t="s">
        <v>52</v>
      </c>
      <c r="J61" s="96" t="s">
        <v>158</v>
      </c>
      <c r="K61" s="91">
        <v>114</v>
      </c>
      <c r="L61" s="92" t="s">
        <v>372</v>
      </c>
      <c r="M61" s="91" t="s">
        <v>160</v>
      </c>
      <c r="N61" s="97" t="s">
        <v>373</v>
      </c>
      <c r="O61" s="92" t="s">
        <v>374</v>
      </c>
      <c r="P61" s="96" t="s">
        <v>58</v>
      </c>
      <c r="Q61" s="91" t="s">
        <v>163</v>
      </c>
      <c r="R61" s="92">
        <v>202219</v>
      </c>
      <c r="S61" s="92">
        <v>202219</v>
      </c>
      <c r="T61" s="92">
        <v>202219</v>
      </c>
      <c r="U61" s="91" t="s">
        <v>60</v>
      </c>
      <c r="V61" s="97"/>
      <c r="W61" s="98">
        <v>864609</v>
      </c>
      <c r="X61" s="92" t="s">
        <v>62</v>
      </c>
      <c r="Y61" s="99">
        <f t="shared" si="5"/>
        <v>7361.27</v>
      </c>
      <c r="Z61" s="99">
        <f t="shared" si="3"/>
        <v>861.27</v>
      </c>
      <c r="AA61" s="100">
        <f t="shared" si="6"/>
        <v>6500</v>
      </c>
      <c r="AB61" s="100">
        <v>0</v>
      </c>
      <c r="AC61" s="100">
        <v>0</v>
      </c>
      <c r="AD61" s="100">
        <v>7361.27</v>
      </c>
      <c r="AE61" s="100">
        <v>0</v>
      </c>
      <c r="AF61" s="100">
        <v>0</v>
      </c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0">
        <v>0</v>
      </c>
      <c r="AN61" s="100">
        <v>0</v>
      </c>
      <c r="AO61" s="100">
        <v>0</v>
      </c>
      <c r="AP61" s="100">
        <v>0</v>
      </c>
      <c r="AQ61" s="100">
        <v>0</v>
      </c>
      <c r="AR61" s="100">
        <v>861.27</v>
      </c>
      <c r="AS61" s="100">
        <v>0</v>
      </c>
      <c r="AT61" s="100">
        <v>0</v>
      </c>
      <c r="AU61" s="55"/>
    </row>
    <row r="62" spans="1:47" s="26" customFormat="1" x14ac:dyDescent="0.2">
      <c r="A62" s="26">
        <v>58</v>
      </c>
      <c r="B62" s="91">
        <v>59</v>
      </c>
      <c r="C62" s="92" t="s">
        <v>375</v>
      </c>
      <c r="D62" s="92" t="s">
        <v>376</v>
      </c>
      <c r="E62" s="92" t="s">
        <v>74</v>
      </c>
      <c r="F62" s="92" t="s">
        <v>103</v>
      </c>
      <c r="G62" s="93" t="s">
        <v>377</v>
      </c>
      <c r="H62" s="94">
        <v>44439</v>
      </c>
      <c r="I62" s="95" t="s">
        <v>52</v>
      </c>
      <c r="J62" s="96" t="s">
        <v>158</v>
      </c>
      <c r="K62" s="91">
        <v>114</v>
      </c>
      <c r="L62" s="92" t="s">
        <v>378</v>
      </c>
      <c r="M62" s="91" t="s">
        <v>115</v>
      </c>
      <c r="N62" s="97" t="s">
        <v>373</v>
      </c>
      <c r="O62" s="92" t="s">
        <v>374</v>
      </c>
      <c r="P62" s="96" t="s">
        <v>58</v>
      </c>
      <c r="Q62" s="91" t="s">
        <v>163</v>
      </c>
      <c r="R62" s="92">
        <v>202219</v>
      </c>
      <c r="S62" s="92">
        <v>202219</v>
      </c>
      <c r="T62" s="92">
        <v>202219</v>
      </c>
      <c r="U62" s="91" t="s">
        <v>60</v>
      </c>
      <c r="V62" s="97"/>
      <c r="W62" s="98">
        <v>851502</v>
      </c>
      <c r="X62" s="92" t="s">
        <v>62</v>
      </c>
      <c r="Y62" s="99">
        <f t="shared" si="5"/>
        <v>4336.6400000000003</v>
      </c>
      <c r="Z62" s="99">
        <f t="shared" si="3"/>
        <v>336.64</v>
      </c>
      <c r="AA62" s="100">
        <f t="shared" si="6"/>
        <v>4000.0000000000005</v>
      </c>
      <c r="AB62" s="100">
        <v>0</v>
      </c>
      <c r="AC62" s="100">
        <v>0</v>
      </c>
      <c r="AD62" s="100">
        <v>4336.6400000000003</v>
      </c>
      <c r="AE62" s="100">
        <v>0</v>
      </c>
      <c r="AF62" s="100">
        <v>0</v>
      </c>
      <c r="AG62" s="100">
        <v>0</v>
      </c>
      <c r="AH62" s="100">
        <v>0</v>
      </c>
      <c r="AI62" s="100">
        <v>0</v>
      </c>
      <c r="AJ62" s="100">
        <v>0</v>
      </c>
      <c r="AK62" s="100">
        <v>0</v>
      </c>
      <c r="AL62" s="100">
        <v>0</v>
      </c>
      <c r="AM62" s="100">
        <v>0</v>
      </c>
      <c r="AN62" s="100">
        <v>0</v>
      </c>
      <c r="AO62" s="100">
        <v>0</v>
      </c>
      <c r="AP62" s="100">
        <v>0</v>
      </c>
      <c r="AQ62" s="100">
        <v>0</v>
      </c>
      <c r="AR62" s="100">
        <v>336.64</v>
      </c>
      <c r="AS62" s="100">
        <v>0</v>
      </c>
      <c r="AT62" s="100">
        <v>0</v>
      </c>
      <c r="AU62" s="55"/>
    </row>
    <row r="63" spans="1:47" s="26" customFormat="1" x14ac:dyDescent="0.2">
      <c r="A63" s="26">
        <v>59</v>
      </c>
      <c r="B63" s="91">
        <v>60</v>
      </c>
      <c r="C63" s="92" t="s">
        <v>379</v>
      </c>
      <c r="D63" s="92" t="s">
        <v>380</v>
      </c>
      <c r="E63" s="92" t="s">
        <v>65</v>
      </c>
      <c r="F63" s="92" t="s">
        <v>381</v>
      </c>
      <c r="G63" s="93" t="s">
        <v>382</v>
      </c>
      <c r="H63" s="94">
        <v>44439</v>
      </c>
      <c r="I63" s="95" t="s">
        <v>52</v>
      </c>
      <c r="J63" s="96" t="s">
        <v>158</v>
      </c>
      <c r="K63" s="91">
        <v>114</v>
      </c>
      <c r="L63" s="92" t="s">
        <v>383</v>
      </c>
      <c r="M63" s="91" t="s">
        <v>115</v>
      </c>
      <c r="N63" s="97" t="s">
        <v>56</v>
      </c>
      <c r="O63" s="92" t="s">
        <v>57</v>
      </c>
      <c r="P63" s="96" t="s">
        <v>58</v>
      </c>
      <c r="Q63" s="91" t="s">
        <v>163</v>
      </c>
      <c r="R63" s="92">
        <v>202219</v>
      </c>
      <c r="S63" s="92">
        <v>202219</v>
      </c>
      <c r="T63" s="92">
        <v>202219</v>
      </c>
      <c r="U63" s="91" t="s">
        <v>60</v>
      </c>
      <c r="V63" s="97"/>
      <c r="W63" s="98">
        <v>864617</v>
      </c>
      <c r="X63" s="92" t="s">
        <v>62</v>
      </c>
      <c r="Y63" s="99">
        <f t="shared" si="5"/>
        <v>5565.35</v>
      </c>
      <c r="Z63" s="99">
        <f t="shared" si="3"/>
        <v>513.34</v>
      </c>
      <c r="AA63" s="100">
        <f t="shared" si="6"/>
        <v>5052.01</v>
      </c>
      <c r="AB63" s="100">
        <v>0</v>
      </c>
      <c r="AC63" s="100">
        <v>0</v>
      </c>
      <c r="AD63" s="100">
        <v>5565.35</v>
      </c>
      <c r="AE63" s="100">
        <v>0</v>
      </c>
      <c r="AF63" s="100">
        <v>0</v>
      </c>
      <c r="AG63" s="100">
        <v>0</v>
      </c>
      <c r="AH63" s="100">
        <v>0</v>
      </c>
      <c r="AI63" s="100">
        <v>0</v>
      </c>
      <c r="AJ63" s="100">
        <v>0</v>
      </c>
      <c r="AK63" s="100">
        <v>0</v>
      </c>
      <c r="AL63" s="100">
        <v>0</v>
      </c>
      <c r="AM63" s="100">
        <v>0</v>
      </c>
      <c r="AN63" s="100">
        <v>0</v>
      </c>
      <c r="AO63" s="100">
        <v>0</v>
      </c>
      <c r="AP63" s="100">
        <v>0</v>
      </c>
      <c r="AQ63" s="100">
        <v>0</v>
      </c>
      <c r="AR63" s="100">
        <v>513.34</v>
      </c>
      <c r="AS63" s="100">
        <v>0</v>
      </c>
      <c r="AT63" s="100">
        <v>0</v>
      </c>
      <c r="AU63" s="55"/>
    </row>
    <row r="64" spans="1:47" s="26" customFormat="1" x14ac:dyDescent="0.2">
      <c r="A64" s="26">
        <v>60</v>
      </c>
      <c r="B64" s="91">
        <v>61</v>
      </c>
      <c r="C64" s="92" t="s">
        <v>384</v>
      </c>
      <c r="D64" s="92" t="s">
        <v>385</v>
      </c>
      <c r="E64" s="92" t="s">
        <v>386</v>
      </c>
      <c r="F64" s="92" t="s">
        <v>74</v>
      </c>
      <c r="G64" s="93" t="s">
        <v>387</v>
      </c>
      <c r="H64" s="94">
        <v>44439</v>
      </c>
      <c r="I64" s="95" t="s">
        <v>52</v>
      </c>
      <c r="J64" s="96" t="s">
        <v>158</v>
      </c>
      <c r="K64" s="91">
        <v>114</v>
      </c>
      <c r="L64" s="92" t="s">
        <v>388</v>
      </c>
      <c r="M64" s="91" t="s">
        <v>160</v>
      </c>
      <c r="N64" s="97" t="s">
        <v>389</v>
      </c>
      <c r="O64" s="92" t="s">
        <v>390</v>
      </c>
      <c r="P64" s="96" t="s">
        <v>58</v>
      </c>
      <c r="Q64" s="91" t="s">
        <v>163</v>
      </c>
      <c r="R64" s="92">
        <v>202219</v>
      </c>
      <c r="S64" s="92">
        <v>202219</v>
      </c>
      <c r="T64" s="92">
        <v>202219</v>
      </c>
      <c r="U64" s="91" t="s">
        <v>60</v>
      </c>
      <c r="V64" s="97"/>
      <c r="W64" s="98">
        <v>346858</v>
      </c>
      <c r="X64" s="92" t="s">
        <v>62</v>
      </c>
      <c r="Y64" s="99">
        <f t="shared" si="5"/>
        <v>5888.21</v>
      </c>
      <c r="Z64" s="99">
        <f t="shared" si="3"/>
        <v>571.20000000000005</v>
      </c>
      <c r="AA64" s="100">
        <f t="shared" si="6"/>
        <v>5317.01</v>
      </c>
      <c r="AB64" s="100">
        <v>0</v>
      </c>
      <c r="AC64" s="100">
        <v>0</v>
      </c>
      <c r="AD64" s="100">
        <v>5888.21</v>
      </c>
      <c r="AE64" s="100">
        <v>0</v>
      </c>
      <c r="AF64" s="100">
        <v>0</v>
      </c>
      <c r="AG64" s="100">
        <v>0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571.20000000000005</v>
      </c>
      <c r="AS64" s="100">
        <v>0</v>
      </c>
      <c r="AT64" s="100">
        <v>0</v>
      </c>
      <c r="AU64" s="55"/>
    </row>
    <row r="65" spans="1:47" s="26" customFormat="1" x14ac:dyDescent="0.2">
      <c r="A65" s="26">
        <v>61</v>
      </c>
      <c r="B65" s="91">
        <v>63</v>
      </c>
      <c r="C65" s="92" t="s">
        <v>397</v>
      </c>
      <c r="D65" s="92" t="s">
        <v>398</v>
      </c>
      <c r="E65" s="92" t="s">
        <v>399</v>
      </c>
      <c r="F65" s="92" t="s">
        <v>400</v>
      </c>
      <c r="G65" s="93" t="s">
        <v>401</v>
      </c>
      <c r="H65" s="94">
        <v>44501</v>
      </c>
      <c r="I65" s="95" t="s">
        <v>52</v>
      </c>
      <c r="J65" s="96" t="s">
        <v>158</v>
      </c>
      <c r="K65" s="91">
        <v>114</v>
      </c>
      <c r="L65" s="92" t="s">
        <v>402</v>
      </c>
      <c r="M65" s="91" t="s">
        <v>115</v>
      </c>
      <c r="N65" s="97" t="s">
        <v>161</v>
      </c>
      <c r="O65" s="92" t="s">
        <v>162</v>
      </c>
      <c r="P65" s="96" t="s">
        <v>58</v>
      </c>
      <c r="Q65" s="91" t="s">
        <v>163</v>
      </c>
      <c r="R65" s="92">
        <v>202219</v>
      </c>
      <c r="S65" s="92">
        <v>202219</v>
      </c>
      <c r="T65" s="92">
        <v>202219</v>
      </c>
      <c r="U65" s="91" t="s">
        <v>60</v>
      </c>
      <c r="V65" s="97"/>
      <c r="W65" s="97" t="s">
        <v>403</v>
      </c>
      <c r="X65" s="92" t="s">
        <v>62</v>
      </c>
      <c r="Y65" s="99">
        <f t="shared" ref="Y65:Y83" si="7">SUM(AB65:AK65)</f>
        <v>4907.04</v>
      </c>
      <c r="Z65" s="99">
        <f t="shared" si="3"/>
        <v>407.04</v>
      </c>
      <c r="AA65" s="100">
        <f t="shared" si="6"/>
        <v>4500</v>
      </c>
      <c r="AB65" s="100">
        <v>0</v>
      </c>
      <c r="AC65" s="100">
        <v>0</v>
      </c>
      <c r="AD65" s="100">
        <v>4907.04</v>
      </c>
      <c r="AE65" s="100">
        <v>0</v>
      </c>
      <c r="AF65" s="100">
        <v>0</v>
      </c>
      <c r="AG65" s="100">
        <v>0</v>
      </c>
      <c r="AH65" s="100">
        <v>0</v>
      </c>
      <c r="AI65" s="100">
        <v>0</v>
      </c>
      <c r="AJ65" s="100">
        <v>0</v>
      </c>
      <c r="AK65" s="100">
        <v>0</v>
      </c>
      <c r="AL65" s="100">
        <v>0</v>
      </c>
      <c r="AM65" s="100">
        <v>0</v>
      </c>
      <c r="AN65" s="100">
        <v>0</v>
      </c>
      <c r="AO65" s="100">
        <v>0</v>
      </c>
      <c r="AP65" s="100">
        <v>0</v>
      </c>
      <c r="AQ65" s="100">
        <v>0</v>
      </c>
      <c r="AR65" s="100">
        <v>407.04</v>
      </c>
      <c r="AS65" s="100">
        <v>0</v>
      </c>
      <c r="AT65" s="100">
        <v>0</v>
      </c>
      <c r="AU65" s="55"/>
    </row>
    <row r="66" spans="1:47" s="26" customFormat="1" x14ac:dyDescent="0.2">
      <c r="A66" s="26">
        <v>62</v>
      </c>
      <c r="B66" s="91">
        <v>64</v>
      </c>
      <c r="C66" s="92" t="s">
        <v>404</v>
      </c>
      <c r="D66" s="92" t="s">
        <v>405</v>
      </c>
      <c r="E66" s="92" t="s">
        <v>74</v>
      </c>
      <c r="F66" s="92" t="s">
        <v>406</v>
      </c>
      <c r="G66" s="93" t="s">
        <v>407</v>
      </c>
      <c r="H66" s="94">
        <v>44516</v>
      </c>
      <c r="I66" s="95" t="s">
        <v>52</v>
      </c>
      <c r="J66" s="96" t="s">
        <v>158</v>
      </c>
      <c r="K66" s="91">
        <v>114</v>
      </c>
      <c r="L66" s="92" t="s">
        <v>408</v>
      </c>
      <c r="M66" s="91" t="s">
        <v>115</v>
      </c>
      <c r="N66" s="97" t="s">
        <v>202</v>
      </c>
      <c r="O66" s="92" t="s">
        <v>203</v>
      </c>
      <c r="P66" s="96" t="s">
        <v>58</v>
      </c>
      <c r="Q66" s="91" t="s">
        <v>163</v>
      </c>
      <c r="R66" s="92">
        <v>202219</v>
      </c>
      <c r="S66" s="92">
        <v>202219</v>
      </c>
      <c r="T66" s="92">
        <v>202219</v>
      </c>
      <c r="U66" s="91" t="s">
        <v>60</v>
      </c>
      <c r="V66" s="97"/>
      <c r="W66" s="98">
        <v>189423</v>
      </c>
      <c r="X66" s="92" t="s">
        <v>62</v>
      </c>
      <c r="Y66" s="99">
        <f t="shared" si="7"/>
        <v>3530.57</v>
      </c>
      <c r="Z66" s="99">
        <f t="shared" si="3"/>
        <v>141.57</v>
      </c>
      <c r="AA66" s="100">
        <f t="shared" si="6"/>
        <v>3389</v>
      </c>
      <c r="AB66" s="100">
        <v>0</v>
      </c>
      <c r="AC66" s="100">
        <v>0</v>
      </c>
      <c r="AD66" s="100">
        <v>3530.57</v>
      </c>
      <c r="AE66" s="100">
        <v>0</v>
      </c>
      <c r="AF66" s="100">
        <v>0</v>
      </c>
      <c r="AG66" s="100">
        <v>0</v>
      </c>
      <c r="AH66" s="100">
        <v>0</v>
      </c>
      <c r="AI66" s="100">
        <v>0</v>
      </c>
      <c r="AJ66" s="100">
        <v>0</v>
      </c>
      <c r="AK66" s="100">
        <v>0</v>
      </c>
      <c r="AL66" s="100">
        <v>0</v>
      </c>
      <c r="AM66" s="100">
        <v>0</v>
      </c>
      <c r="AN66" s="100">
        <v>0</v>
      </c>
      <c r="AO66" s="100">
        <v>0</v>
      </c>
      <c r="AP66" s="100">
        <v>0</v>
      </c>
      <c r="AQ66" s="100">
        <v>0</v>
      </c>
      <c r="AR66" s="100">
        <v>141.57</v>
      </c>
      <c r="AS66" s="100">
        <v>0</v>
      </c>
      <c r="AT66" s="100">
        <v>0</v>
      </c>
      <c r="AU66" s="55"/>
    </row>
    <row r="67" spans="1:47" s="26" customFormat="1" x14ac:dyDescent="0.2">
      <c r="A67" s="26">
        <v>63</v>
      </c>
      <c r="B67" s="91">
        <v>65</v>
      </c>
      <c r="C67" s="92" t="s">
        <v>409</v>
      </c>
      <c r="D67" s="92" t="s">
        <v>410</v>
      </c>
      <c r="E67" s="92" t="s">
        <v>74</v>
      </c>
      <c r="F67" s="92" t="s">
        <v>411</v>
      </c>
      <c r="G67" s="93" t="s">
        <v>412</v>
      </c>
      <c r="H67" s="94">
        <v>44608</v>
      </c>
      <c r="I67" s="95" t="s">
        <v>52</v>
      </c>
      <c r="J67" s="96" t="s">
        <v>158</v>
      </c>
      <c r="K67" s="91">
        <v>114</v>
      </c>
      <c r="L67" s="92" t="s">
        <v>413</v>
      </c>
      <c r="M67" s="91" t="s">
        <v>160</v>
      </c>
      <c r="N67" s="97" t="s">
        <v>414</v>
      </c>
      <c r="O67" s="92" t="s">
        <v>415</v>
      </c>
      <c r="P67" s="96" t="s">
        <v>58</v>
      </c>
      <c r="Q67" s="91" t="s">
        <v>163</v>
      </c>
      <c r="R67" s="92">
        <v>202219</v>
      </c>
      <c r="S67" s="92">
        <v>202219</v>
      </c>
      <c r="T67" s="92">
        <v>202219</v>
      </c>
      <c r="U67" s="91" t="s">
        <v>60</v>
      </c>
      <c r="V67" s="97"/>
      <c r="W67" s="97" t="s">
        <v>416</v>
      </c>
      <c r="X67" s="92" t="s">
        <v>62</v>
      </c>
      <c r="Y67" s="99">
        <f t="shared" si="7"/>
        <v>5565.35</v>
      </c>
      <c r="Z67" s="99">
        <f t="shared" si="3"/>
        <v>513.34</v>
      </c>
      <c r="AA67" s="100">
        <f t="shared" si="6"/>
        <v>5052.01</v>
      </c>
      <c r="AB67" s="100">
        <v>0</v>
      </c>
      <c r="AC67" s="100">
        <v>0</v>
      </c>
      <c r="AD67" s="100">
        <v>5565.35</v>
      </c>
      <c r="AE67" s="100">
        <v>0</v>
      </c>
      <c r="AF67" s="100">
        <v>0</v>
      </c>
      <c r="AG67" s="100">
        <v>0</v>
      </c>
      <c r="AH67" s="100">
        <v>0</v>
      </c>
      <c r="AI67" s="100">
        <v>0</v>
      </c>
      <c r="AJ67" s="100">
        <v>0</v>
      </c>
      <c r="AK67" s="100">
        <v>0</v>
      </c>
      <c r="AL67" s="100">
        <v>0</v>
      </c>
      <c r="AM67" s="100">
        <v>0</v>
      </c>
      <c r="AN67" s="100">
        <v>0</v>
      </c>
      <c r="AO67" s="100">
        <v>0</v>
      </c>
      <c r="AP67" s="100">
        <v>0</v>
      </c>
      <c r="AQ67" s="100">
        <v>0</v>
      </c>
      <c r="AR67" s="100">
        <v>513.34</v>
      </c>
      <c r="AS67" s="100">
        <v>0</v>
      </c>
      <c r="AT67" s="100">
        <v>0</v>
      </c>
      <c r="AU67" s="55"/>
    </row>
    <row r="68" spans="1:47" s="26" customFormat="1" x14ac:dyDescent="0.2">
      <c r="A68" s="26">
        <v>64</v>
      </c>
      <c r="B68" s="91">
        <v>66</v>
      </c>
      <c r="C68" s="92" t="s">
        <v>417</v>
      </c>
      <c r="D68" s="92" t="s">
        <v>418</v>
      </c>
      <c r="E68" s="92" t="s">
        <v>419</v>
      </c>
      <c r="F68" s="92" t="s">
        <v>420</v>
      </c>
      <c r="G68" s="93" t="s">
        <v>421</v>
      </c>
      <c r="H68" s="134">
        <v>44642</v>
      </c>
      <c r="I68" s="95" t="s">
        <v>52</v>
      </c>
      <c r="J68" s="96" t="s">
        <v>158</v>
      </c>
      <c r="K68" s="91">
        <v>114</v>
      </c>
      <c r="L68" s="92" t="s">
        <v>422</v>
      </c>
      <c r="M68" s="91" t="s">
        <v>115</v>
      </c>
      <c r="N68" s="97" t="s">
        <v>305</v>
      </c>
      <c r="O68" s="92" t="s">
        <v>306</v>
      </c>
      <c r="P68" s="96" t="s">
        <v>58</v>
      </c>
      <c r="Q68" s="91" t="s">
        <v>163</v>
      </c>
      <c r="R68" s="92">
        <v>202219</v>
      </c>
      <c r="S68" s="92">
        <v>202219</v>
      </c>
      <c r="T68" s="92">
        <v>202219</v>
      </c>
      <c r="U68" s="91" t="s">
        <v>60</v>
      </c>
      <c r="V68" s="97"/>
      <c r="W68" s="98">
        <v>963452</v>
      </c>
      <c r="X68" s="92" t="s">
        <v>62</v>
      </c>
      <c r="Y68" s="99">
        <f t="shared" si="7"/>
        <v>7361.27</v>
      </c>
      <c r="Z68" s="99">
        <f t="shared" si="3"/>
        <v>861.27</v>
      </c>
      <c r="AA68" s="100">
        <f t="shared" si="6"/>
        <v>6500</v>
      </c>
      <c r="AB68" s="100">
        <v>0</v>
      </c>
      <c r="AC68" s="100">
        <v>0</v>
      </c>
      <c r="AD68" s="100">
        <v>7361.27</v>
      </c>
      <c r="AE68" s="100">
        <v>0</v>
      </c>
      <c r="AF68" s="100">
        <v>0</v>
      </c>
      <c r="AG68" s="100">
        <v>0</v>
      </c>
      <c r="AH68" s="100">
        <v>0</v>
      </c>
      <c r="AI68" s="100">
        <v>0</v>
      </c>
      <c r="AJ68" s="100">
        <v>0</v>
      </c>
      <c r="AK68" s="100">
        <v>0</v>
      </c>
      <c r="AL68" s="100">
        <v>0</v>
      </c>
      <c r="AM68" s="100">
        <v>0</v>
      </c>
      <c r="AN68" s="100">
        <v>0</v>
      </c>
      <c r="AO68" s="100">
        <v>0</v>
      </c>
      <c r="AP68" s="100">
        <v>0</v>
      </c>
      <c r="AQ68" s="100">
        <v>0</v>
      </c>
      <c r="AR68" s="100">
        <v>861.27</v>
      </c>
      <c r="AS68" s="100">
        <v>0</v>
      </c>
      <c r="AT68" s="100">
        <v>0</v>
      </c>
      <c r="AU68" s="55"/>
    </row>
    <row r="69" spans="1:47" s="26" customFormat="1" x14ac:dyDescent="0.2">
      <c r="A69" s="26">
        <v>65</v>
      </c>
      <c r="B69" s="91">
        <v>67</v>
      </c>
      <c r="C69" s="92" t="s">
        <v>423</v>
      </c>
      <c r="D69" s="92" t="s">
        <v>424</v>
      </c>
      <c r="E69" s="92" t="s">
        <v>74</v>
      </c>
      <c r="F69" s="92" t="s">
        <v>425</v>
      </c>
      <c r="G69" s="93" t="s">
        <v>426</v>
      </c>
      <c r="H69" s="94">
        <v>44652</v>
      </c>
      <c r="I69" s="95" t="s">
        <v>52</v>
      </c>
      <c r="J69" s="96" t="s">
        <v>158</v>
      </c>
      <c r="K69" s="91">
        <v>114</v>
      </c>
      <c r="L69" s="92" t="s">
        <v>427</v>
      </c>
      <c r="M69" s="91" t="s">
        <v>160</v>
      </c>
      <c r="N69" s="97" t="s">
        <v>428</v>
      </c>
      <c r="O69" s="92" t="s">
        <v>429</v>
      </c>
      <c r="P69" s="96" t="s">
        <v>58</v>
      </c>
      <c r="Q69" s="91" t="s">
        <v>163</v>
      </c>
      <c r="R69" s="92">
        <v>202219</v>
      </c>
      <c r="S69" s="92">
        <v>202219</v>
      </c>
      <c r="T69" s="92">
        <v>202219</v>
      </c>
      <c r="U69" s="91" t="s">
        <v>60</v>
      </c>
      <c r="V69" s="97"/>
      <c r="W69" s="98">
        <v>981442</v>
      </c>
      <c r="X69" s="92" t="s">
        <v>62</v>
      </c>
      <c r="Y69" s="99">
        <f t="shared" si="7"/>
        <v>9329.73</v>
      </c>
      <c r="Z69" s="99">
        <f t="shared" si="3"/>
        <v>1281.73</v>
      </c>
      <c r="AA69" s="100">
        <f t="shared" si="6"/>
        <v>8048</v>
      </c>
      <c r="AB69" s="100">
        <v>0</v>
      </c>
      <c r="AC69" s="100">
        <v>0</v>
      </c>
      <c r="AD69" s="100">
        <v>9329.73</v>
      </c>
      <c r="AE69" s="100">
        <v>0</v>
      </c>
      <c r="AF69" s="100">
        <v>0</v>
      </c>
      <c r="AG69" s="100">
        <v>0</v>
      </c>
      <c r="AH69" s="100">
        <v>0</v>
      </c>
      <c r="AI69" s="100">
        <v>0</v>
      </c>
      <c r="AJ69" s="100">
        <v>0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0</v>
      </c>
      <c r="AQ69" s="100">
        <v>0</v>
      </c>
      <c r="AR69" s="100">
        <v>1281.73</v>
      </c>
      <c r="AS69" s="100">
        <v>0</v>
      </c>
      <c r="AT69" s="100">
        <v>0</v>
      </c>
      <c r="AU69" s="55"/>
    </row>
    <row r="70" spans="1:47" s="26" customFormat="1" x14ac:dyDescent="0.2">
      <c r="A70" s="26">
        <v>66</v>
      </c>
      <c r="B70" s="91">
        <v>68</v>
      </c>
      <c r="C70" s="92" t="s">
        <v>430</v>
      </c>
      <c r="D70" s="92" t="s">
        <v>431</v>
      </c>
      <c r="E70" s="92" t="s">
        <v>432</v>
      </c>
      <c r="F70" s="92" t="s">
        <v>433</v>
      </c>
      <c r="G70" s="93" t="s">
        <v>434</v>
      </c>
      <c r="H70" s="94">
        <v>44652</v>
      </c>
      <c r="I70" s="95" t="s">
        <v>52</v>
      </c>
      <c r="J70" s="96" t="s">
        <v>158</v>
      </c>
      <c r="K70" s="91">
        <v>114</v>
      </c>
      <c r="L70" s="92" t="s">
        <v>435</v>
      </c>
      <c r="M70" s="91" t="s">
        <v>115</v>
      </c>
      <c r="N70" s="97" t="s">
        <v>389</v>
      </c>
      <c r="O70" s="92" t="s">
        <v>390</v>
      </c>
      <c r="P70" s="96" t="s">
        <v>58</v>
      </c>
      <c r="Q70" s="91" t="s">
        <v>163</v>
      </c>
      <c r="R70" s="92">
        <v>202219</v>
      </c>
      <c r="S70" s="92">
        <v>202219</v>
      </c>
      <c r="T70" s="92">
        <v>202219</v>
      </c>
      <c r="U70" s="91" t="s">
        <v>60</v>
      </c>
      <c r="V70" s="97"/>
      <c r="W70" s="98">
        <v>249364</v>
      </c>
      <c r="X70" s="92" t="s">
        <v>62</v>
      </c>
      <c r="Y70" s="99">
        <f t="shared" si="7"/>
        <v>4907.04</v>
      </c>
      <c r="Z70" s="99">
        <f t="shared" si="3"/>
        <v>407.04</v>
      </c>
      <c r="AA70" s="100">
        <f t="shared" si="6"/>
        <v>4500</v>
      </c>
      <c r="AB70" s="100">
        <v>0</v>
      </c>
      <c r="AC70" s="100">
        <v>0</v>
      </c>
      <c r="AD70" s="100">
        <v>4907.04</v>
      </c>
      <c r="AE70" s="100">
        <v>0</v>
      </c>
      <c r="AF70" s="100">
        <v>0</v>
      </c>
      <c r="AG70" s="100">
        <v>0</v>
      </c>
      <c r="AH70" s="100">
        <v>0</v>
      </c>
      <c r="AI70" s="100">
        <v>0</v>
      </c>
      <c r="AJ70" s="100">
        <v>0</v>
      </c>
      <c r="AK70" s="100">
        <v>0</v>
      </c>
      <c r="AL70" s="100">
        <v>0</v>
      </c>
      <c r="AM70" s="100">
        <v>0</v>
      </c>
      <c r="AN70" s="100">
        <v>0</v>
      </c>
      <c r="AO70" s="100">
        <v>0</v>
      </c>
      <c r="AP70" s="100">
        <v>0</v>
      </c>
      <c r="AQ70" s="100">
        <v>0</v>
      </c>
      <c r="AR70" s="100">
        <v>407.04</v>
      </c>
      <c r="AS70" s="100">
        <v>0</v>
      </c>
      <c r="AT70" s="100">
        <v>0</v>
      </c>
      <c r="AU70" s="55"/>
    </row>
    <row r="71" spans="1:47" s="26" customFormat="1" x14ac:dyDescent="0.2">
      <c r="A71" s="26">
        <v>67</v>
      </c>
      <c r="B71" s="91">
        <v>71</v>
      </c>
      <c r="C71" s="92" t="s">
        <v>436</v>
      </c>
      <c r="D71" s="92" t="s">
        <v>437</v>
      </c>
      <c r="E71" s="92" t="s">
        <v>438</v>
      </c>
      <c r="F71" s="92" t="s">
        <v>439</v>
      </c>
      <c r="G71" s="93" t="s">
        <v>440</v>
      </c>
      <c r="H71" s="94">
        <v>44669</v>
      </c>
      <c r="I71" s="95" t="s">
        <v>52</v>
      </c>
      <c r="J71" s="96" t="s">
        <v>158</v>
      </c>
      <c r="K71" s="91">
        <v>114</v>
      </c>
      <c r="L71" s="92" t="s">
        <v>441</v>
      </c>
      <c r="M71" s="91" t="s">
        <v>115</v>
      </c>
      <c r="N71" s="97" t="s">
        <v>305</v>
      </c>
      <c r="O71" s="92" t="s">
        <v>306</v>
      </c>
      <c r="P71" s="96" t="s">
        <v>58</v>
      </c>
      <c r="Q71" s="91" t="s">
        <v>163</v>
      </c>
      <c r="R71" s="92">
        <v>202219</v>
      </c>
      <c r="S71" s="92">
        <v>202219</v>
      </c>
      <c r="T71" s="92">
        <v>202219</v>
      </c>
      <c r="U71" s="91" t="s">
        <v>60</v>
      </c>
      <c r="V71" s="135"/>
      <c r="W71" s="135">
        <v>117494</v>
      </c>
      <c r="X71" s="135" t="s">
        <v>62</v>
      </c>
      <c r="Y71" s="99">
        <f t="shared" si="7"/>
        <v>4543.1000000000004</v>
      </c>
      <c r="Z71" s="99">
        <f t="shared" si="3"/>
        <v>359.1</v>
      </c>
      <c r="AA71" s="100">
        <f t="shared" si="6"/>
        <v>4184</v>
      </c>
      <c r="AB71" s="100">
        <v>0</v>
      </c>
      <c r="AC71" s="100">
        <v>0</v>
      </c>
      <c r="AD71" s="136">
        <v>4543.1000000000004</v>
      </c>
      <c r="AE71" s="100">
        <v>0</v>
      </c>
      <c r="AF71" s="100">
        <v>0</v>
      </c>
      <c r="AG71" s="100">
        <v>0</v>
      </c>
      <c r="AH71" s="100">
        <v>0</v>
      </c>
      <c r="AI71" s="100">
        <v>0</v>
      </c>
      <c r="AJ71" s="100">
        <v>0</v>
      </c>
      <c r="AK71" s="100">
        <v>0</v>
      </c>
      <c r="AL71" s="100">
        <v>0</v>
      </c>
      <c r="AM71" s="100">
        <v>0</v>
      </c>
      <c r="AN71" s="100">
        <v>0</v>
      </c>
      <c r="AO71" s="100">
        <v>0</v>
      </c>
      <c r="AP71" s="100">
        <v>0</v>
      </c>
      <c r="AQ71" s="100">
        <v>0</v>
      </c>
      <c r="AR71" s="100">
        <v>359.1</v>
      </c>
      <c r="AS71" s="100">
        <v>0</v>
      </c>
      <c r="AT71" s="100">
        <v>0</v>
      </c>
      <c r="AU71" s="55"/>
    </row>
    <row r="72" spans="1:47" s="26" customFormat="1" x14ac:dyDescent="0.2">
      <c r="A72" s="26">
        <v>68</v>
      </c>
      <c r="B72" s="91">
        <v>72</v>
      </c>
      <c r="C72" s="92" t="s">
        <v>442</v>
      </c>
      <c r="D72" s="92" t="s">
        <v>443</v>
      </c>
      <c r="E72" s="92" t="s">
        <v>74</v>
      </c>
      <c r="F72" s="92" t="s">
        <v>444</v>
      </c>
      <c r="G72" s="93" t="s">
        <v>445</v>
      </c>
      <c r="H72" s="94">
        <v>44683</v>
      </c>
      <c r="I72" s="95" t="s">
        <v>52</v>
      </c>
      <c r="J72" s="96" t="s">
        <v>158</v>
      </c>
      <c r="K72" s="91">
        <v>114</v>
      </c>
      <c r="L72" s="92" t="s">
        <v>348</v>
      </c>
      <c r="M72" s="91" t="s">
        <v>115</v>
      </c>
      <c r="N72" s="97" t="s">
        <v>347</v>
      </c>
      <c r="O72" s="92" t="s">
        <v>348</v>
      </c>
      <c r="P72" s="96" t="s">
        <v>58</v>
      </c>
      <c r="Q72" s="91" t="s">
        <v>163</v>
      </c>
      <c r="R72" s="92">
        <v>202219</v>
      </c>
      <c r="S72" s="92">
        <v>202219</v>
      </c>
      <c r="T72" s="92">
        <v>202219</v>
      </c>
      <c r="U72" s="91" t="s">
        <v>60</v>
      </c>
      <c r="V72" s="135"/>
      <c r="W72" s="135">
        <v>332891</v>
      </c>
      <c r="X72" s="135" t="s">
        <v>62</v>
      </c>
      <c r="Y72" s="99">
        <f t="shared" si="7"/>
        <v>6979.78</v>
      </c>
      <c r="Z72" s="99">
        <f t="shared" si="3"/>
        <v>779.78</v>
      </c>
      <c r="AA72" s="100">
        <f t="shared" si="6"/>
        <v>6200</v>
      </c>
      <c r="AB72" s="100">
        <v>0</v>
      </c>
      <c r="AC72" s="100">
        <v>0</v>
      </c>
      <c r="AD72" s="136">
        <v>6979.78</v>
      </c>
      <c r="AE72" s="100">
        <v>0</v>
      </c>
      <c r="AF72" s="100">
        <v>0</v>
      </c>
      <c r="AG72" s="100">
        <v>0</v>
      </c>
      <c r="AH72" s="100">
        <v>0</v>
      </c>
      <c r="AI72" s="100">
        <v>0</v>
      </c>
      <c r="AJ72" s="100">
        <v>0</v>
      </c>
      <c r="AK72" s="100">
        <v>0</v>
      </c>
      <c r="AL72" s="100">
        <v>0</v>
      </c>
      <c r="AM72" s="100">
        <v>0</v>
      </c>
      <c r="AN72" s="100">
        <v>0</v>
      </c>
      <c r="AO72" s="100">
        <v>0</v>
      </c>
      <c r="AP72" s="100">
        <v>0</v>
      </c>
      <c r="AQ72" s="100">
        <v>0</v>
      </c>
      <c r="AR72" s="100">
        <v>779.78</v>
      </c>
      <c r="AS72" s="100">
        <v>0</v>
      </c>
      <c r="AT72" s="100">
        <v>0</v>
      </c>
      <c r="AU72" s="55"/>
    </row>
    <row r="73" spans="1:47" s="26" customFormat="1" x14ac:dyDescent="0.2">
      <c r="A73" s="26">
        <v>69</v>
      </c>
      <c r="B73" s="91">
        <v>73</v>
      </c>
      <c r="C73" s="92" t="s">
        <v>446</v>
      </c>
      <c r="D73" s="92" t="s">
        <v>447</v>
      </c>
      <c r="E73" s="92" t="s">
        <v>74</v>
      </c>
      <c r="F73" s="92" t="s">
        <v>171</v>
      </c>
      <c r="G73" s="93" t="s">
        <v>448</v>
      </c>
      <c r="H73" s="94">
        <v>44690</v>
      </c>
      <c r="I73" s="95" t="s">
        <v>52</v>
      </c>
      <c r="J73" s="96" t="s">
        <v>158</v>
      </c>
      <c r="K73" s="91">
        <v>113</v>
      </c>
      <c r="L73" s="92" t="s">
        <v>449</v>
      </c>
      <c r="M73" s="91" t="s">
        <v>55</v>
      </c>
      <c r="N73" s="97" t="s">
        <v>305</v>
      </c>
      <c r="O73" s="92" t="s">
        <v>306</v>
      </c>
      <c r="P73" s="96" t="s">
        <v>58</v>
      </c>
      <c r="Q73" s="91" t="s">
        <v>163</v>
      </c>
      <c r="R73" s="92">
        <v>202219</v>
      </c>
      <c r="S73" s="92">
        <v>202219</v>
      </c>
      <c r="T73" s="92">
        <v>202219</v>
      </c>
      <c r="U73" s="91" t="s">
        <v>60</v>
      </c>
      <c r="V73" s="135"/>
      <c r="W73" s="135">
        <v>220500</v>
      </c>
      <c r="X73" s="135" t="s">
        <v>62</v>
      </c>
      <c r="Y73" s="99">
        <f t="shared" si="7"/>
        <v>14711.37</v>
      </c>
      <c r="Z73" s="99">
        <f t="shared" si="3"/>
        <v>2461.37</v>
      </c>
      <c r="AA73" s="100">
        <f t="shared" si="6"/>
        <v>12250</v>
      </c>
      <c r="AB73" s="100">
        <v>0</v>
      </c>
      <c r="AC73" s="100">
        <v>0</v>
      </c>
      <c r="AD73" s="136">
        <v>14711.37</v>
      </c>
      <c r="AE73" s="100">
        <v>0</v>
      </c>
      <c r="AF73" s="100">
        <v>0</v>
      </c>
      <c r="AG73" s="100">
        <v>0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0</v>
      </c>
      <c r="AP73" s="100">
        <v>0</v>
      </c>
      <c r="AQ73" s="100">
        <v>0</v>
      </c>
      <c r="AR73" s="100">
        <v>2461.37</v>
      </c>
      <c r="AS73" s="100">
        <v>0</v>
      </c>
      <c r="AT73" s="100">
        <v>0</v>
      </c>
      <c r="AU73" s="55"/>
    </row>
    <row r="74" spans="1:47" s="26" customFormat="1" x14ac:dyDescent="0.2">
      <c r="A74" s="26">
        <v>70</v>
      </c>
      <c r="B74" s="91">
        <v>74</v>
      </c>
      <c r="C74" s="92" t="s">
        <v>450</v>
      </c>
      <c r="D74" s="92" t="s">
        <v>451</v>
      </c>
      <c r="E74" s="92" t="s">
        <v>452</v>
      </c>
      <c r="F74" s="92" t="s">
        <v>74</v>
      </c>
      <c r="G74" s="93" t="s">
        <v>453</v>
      </c>
      <c r="H74" s="94">
        <v>44690</v>
      </c>
      <c r="I74" s="95" t="s">
        <v>52</v>
      </c>
      <c r="J74" s="96" t="s">
        <v>158</v>
      </c>
      <c r="K74" s="91">
        <v>114</v>
      </c>
      <c r="L74" s="92" t="s">
        <v>454</v>
      </c>
      <c r="M74" s="91" t="s">
        <v>115</v>
      </c>
      <c r="N74" s="97" t="s">
        <v>305</v>
      </c>
      <c r="O74" s="92" t="s">
        <v>306</v>
      </c>
      <c r="P74" s="96" t="s">
        <v>58</v>
      </c>
      <c r="Q74" s="91" t="s">
        <v>163</v>
      </c>
      <c r="R74" s="92">
        <v>202219</v>
      </c>
      <c r="S74" s="92">
        <v>202219</v>
      </c>
      <c r="T74" s="92">
        <v>202219</v>
      </c>
      <c r="U74" s="91" t="s">
        <v>60</v>
      </c>
      <c r="V74" s="135"/>
      <c r="W74" s="135">
        <v>215760</v>
      </c>
      <c r="X74" s="135" t="s">
        <v>62</v>
      </c>
      <c r="Y74" s="99">
        <f t="shared" si="7"/>
        <v>8185.27</v>
      </c>
      <c r="Z74" s="99">
        <f t="shared" si="3"/>
        <v>1037.27</v>
      </c>
      <c r="AA74" s="100">
        <f t="shared" si="6"/>
        <v>7148</v>
      </c>
      <c r="AB74" s="100">
        <v>0</v>
      </c>
      <c r="AC74" s="100">
        <v>0</v>
      </c>
      <c r="AD74" s="100">
        <v>8185.27</v>
      </c>
      <c r="AE74" s="100">
        <v>0</v>
      </c>
      <c r="AF74" s="100">
        <v>0</v>
      </c>
      <c r="AG74" s="100">
        <v>0</v>
      </c>
      <c r="AH74" s="100">
        <v>0</v>
      </c>
      <c r="AI74" s="100">
        <v>0</v>
      </c>
      <c r="AJ74" s="100">
        <v>0</v>
      </c>
      <c r="AK74" s="100">
        <v>0</v>
      </c>
      <c r="AL74" s="100">
        <v>0</v>
      </c>
      <c r="AM74" s="100">
        <v>0</v>
      </c>
      <c r="AN74" s="100">
        <v>0</v>
      </c>
      <c r="AO74" s="100">
        <v>0</v>
      </c>
      <c r="AP74" s="100">
        <v>0</v>
      </c>
      <c r="AQ74" s="100">
        <v>0</v>
      </c>
      <c r="AR74" s="100">
        <v>1037.27</v>
      </c>
      <c r="AS74" s="100">
        <v>0</v>
      </c>
      <c r="AT74" s="100">
        <v>0</v>
      </c>
      <c r="AU74" s="55"/>
    </row>
    <row r="75" spans="1:47" s="26" customFormat="1" x14ac:dyDescent="0.2">
      <c r="A75" s="26">
        <v>71</v>
      </c>
      <c r="B75" s="91">
        <v>75</v>
      </c>
      <c r="C75" s="92" t="s">
        <v>455</v>
      </c>
      <c r="D75" s="92" t="s">
        <v>456</v>
      </c>
      <c r="E75" s="92" t="s">
        <v>457</v>
      </c>
      <c r="F75" s="92" t="s">
        <v>74</v>
      </c>
      <c r="G75" s="93" t="s">
        <v>458</v>
      </c>
      <c r="H75" s="94">
        <v>44690</v>
      </c>
      <c r="I75" s="95" t="s">
        <v>52</v>
      </c>
      <c r="J75" s="96" t="s">
        <v>158</v>
      </c>
      <c r="K75" s="91">
        <v>114</v>
      </c>
      <c r="L75" s="92" t="s">
        <v>454</v>
      </c>
      <c r="M75" s="91" t="s">
        <v>115</v>
      </c>
      <c r="N75" s="97" t="s">
        <v>305</v>
      </c>
      <c r="O75" s="92" t="s">
        <v>306</v>
      </c>
      <c r="P75" s="96" t="s">
        <v>58</v>
      </c>
      <c r="Q75" s="91" t="s">
        <v>163</v>
      </c>
      <c r="R75" s="92">
        <v>202219</v>
      </c>
      <c r="S75" s="92">
        <v>202219</v>
      </c>
      <c r="T75" s="92">
        <v>202219</v>
      </c>
      <c r="U75" s="91" t="s">
        <v>60</v>
      </c>
      <c r="V75" s="135"/>
      <c r="W75" s="135">
        <v>976700</v>
      </c>
      <c r="X75" s="135" t="s">
        <v>62</v>
      </c>
      <c r="Y75" s="99">
        <f t="shared" si="7"/>
        <v>8185.27</v>
      </c>
      <c r="Z75" s="99">
        <f t="shared" si="3"/>
        <v>1037.27</v>
      </c>
      <c r="AA75" s="100">
        <f t="shared" si="6"/>
        <v>7148</v>
      </c>
      <c r="AB75" s="100">
        <v>0</v>
      </c>
      <c r="AC75" s="100">
        <v>0</v>
      </c>
      <c r="AD75" s="100">
        <v>8185.27</v>
      </c>
      <c r="AE75" s="100">
        <v>0</v>
      </c>
      <c r="AF75" s="100">
        <v>0</v>
      </c>
      <c r="AG75" s="100">
        <v>0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0">
        <v>0</v>
      </c>
      <c r="AN75" s="100">
        <v>0</v>
      </c>
      <c r="AO75" s="100">
        <v>0</v>
      </c>
      <c r="AP75" s="100">
        <v>0</v>
      </c>
      <c r="AQ75" s="100">
        <v>0</v>
      </c>
      <c r="AR75" s="100">
        <v>1037.27</v>
      </c>
      <c r="AS75" s="100">
        <v>0</v>
      </c>
      <c r="AT75" s="100">
        <v>0</v>
      </c>
      <c r="AU75" s="55"/>
    </row>
    <row r="76" spans="1:47" s="26" customFormat="1" x14ac:dyDescent="0.2">
      <c r="A76" s="26">
        <v>72</v>
      </c>
      <c r="B76" s="91">
        <v>76</v>
      </c>
      <c r="C76" s="92" t="s">
        <v>459</v>
      </c>
      <c r="D76" s="92" t="s">
        <v>460</v>
      </c>
      <c r="E76" s="92" t="s">
        <v>74</v>
      </c>
      <c r="F76" s="92" t="s">
        <v>461</v>
      </c>
      <c r="G76" s="92" t="s">
        <v>462</v>
      </c>
      <c r="H76" s="94">
        <v>44704</v>
      </c>
      <c r="I76" s="95" t="s">
        <v>52</v>
      </c>
      <c r="J76" s="96" t="s">
        <v>158</v>
      </c>
      <c r="K76" s="91">
        <v>114</v>
      </c>
      <c r="L76" s="92" t="s">
        <v>463</v>
      </c>
      <c r="M76" s="91" t="s">
        <v>160</v>
      </c>
      <c r="N76" s="97" t="s">
        <v>464</v>
      </c>
      <c r="O76" s="92" t="s">
        <v>465</v>
      </c>
      <c r="P76" s="96" t="s">
        <v>58</v>
      </c>
      <c r="Q76" s="91" t="s">
        <v>163</v>
      </c>
      <c r="R76" s="92">
        <v>202219</v>
      </c>
      <c r="S76" s="92">
        <v>202219</v>
      </c>
      <c r="T76" s="92">
        <v>202219</v>
      </c>
      <c r="U76" s="91" t="s">
        <v>60</v>
      </c>
      <c r="V76" s="135"/>
      <c r="W76" s="135">
        <v>838535</v>
      </c>
      <c r="X76" s="135" t="s">
        <v>62</v>
      </c>
      <c r="Y76" s="99">
        <f t="shared" si="7"/>
        <v>4259.22</v>
      </c>
      <c r="Z76" s="99">
        <f t="shared" si="3"/>
        <v>328.22</v>
      </c>
      <c r="AA76" s="100">
        <f t="shared" si="6"/>
        <v>3931</v>
      </c>
      <c r="AB76" s="100">
        <v>0</v>
      </c>
      <c r="AC76" s="100">
        <v>0</v>
      </c>
      <c r="AD76" s="100">
        <v>4259.22</v>
      </c>
      <c r="AE76" s="100">
        <v>0</v>
      </c>
      <c r="AF76" s="100">
        <v>0</v>
      </c>
      <c r="AG76" s="100">
        <v>0</v>
      </c>
      <c r="AH76" s="100">
        <v>0</v>
      </c>
      <c r="AI76" s="100">
        <v>0</v>
      </c>
      <c r="AJ76" s="100">
        <v>0</v>
      </c>
      <c r="AK76" s="100">
        <v>0</v>
      </c>
      <c r="AL76" s="100">
        <v>0</v>
      </c>
      <c r="AM76" s="100">
        <v>0</v>
      </c>
      <c r="AN76" s="100">
        <v>0</v>
      </c>
      <c r="AO76" s="100">
        <v>0</v>
      </c>
      <c r="AP76" s="100">
        <v>0</v>
      </c>
      <c r="AQ76" s="100">
        <v>0</v>
      </c>
      <c r="AR76" s="100">
        <v>328.22</v>
      </c>
      <c r="AS76" s="100">
        <v>0</v>
      </c>
      <c r="AT76" s="100">
        <v>0</v>
      </c>
      <c r="AU76" s="55"/>
    </row>
    <row r="77" spans="1:47" s="26" customFormat="1" ht="12.75" customHeight="1" x14ac:dyDescent="0.2">
      <c r="A77" s="26">
        <v>73</v>
      </c>
      <c r="B77" s="91">
        <v>77</v>
      </c>
      <c r="C77" s="92" t="s">
        <v>466</v>
      </c>
      <c r="D77" s="92" t="s">
        <v>467</v>
      </c>
      <c r="E77" s="92" t="s">
        <v>132</v>
      </c>
      <c r="F77" s="92" t="s">
        <v>468</v>
      </c>
      <c r="G77" s="92" t="s">
        <v>469</v>
      </c>
      <c r="H77" s="94">
        <v>44757</v>
      </c>
      <c r="I77" s="95" t="s">
        <v>52</v>
      </c>
      <c r="J77" s="96" t="s">
        <v>158</v>
      </c>
      <c r="K77" s="91">
        <v>114</v>
      </c>
      <c r="L77" s="92" t="s">
        <v>470</v>
      </c>
      <c r="M77" s="91" t="s">
        <v>160</v>
      </c>
      <c r="N77" s="97" t="s">
        <v>56</v>
      </c>
      <c r="O77" s="92" t="s">
        <v>57</v>
      </c>
      <c r="P77" s="96" t="s">
        <v>58</v>
      </c>
      <c r="Q77" s="91" t="s">
        <v>163</v>
      </c>
      <c r="R77" s="92">
        <v>202219</v>
      </c>
      <c r="S77" s="92">
        <v>202219</v>
      </c>
      <c r="T77" s="92">
        <v>202219</v>
      </c>
      <c r="U77" s="91" t="s">
        <v>60</v>
      </c>
      <c r="V77" s="135"/>
      <c r="W77" s="135">
        <v>796366</v>
      </c>
      <c r="X77" s="135" t="s">
        <v>62</v>
      </c>
      <c r="Y77" s="99">
        <f t="shared" si="7"/>
        <v>5564.12</v>
      </c>
      <c r="Z77" s="99">
        <f t="shared" si="3"/>
        <v>513.12</v>
      </c>
      <c r="AA77" s="100">
        <f t="shared" si="6"/>
        <v>5051</v>
      </c>
      <c r="AB77" s="100">
        <v>0</v>
      </c>
      <c r="AC77" s="100">
        <v>0</v>
      </c>
      <c r="AD77" s="100">
        <v>5564.12</v>
      </c>
      <c r="AE77" s="100">
        <v>0</v>
      </c>
      <c r="AF77" s="100">
        <v>0</v>
      </c>
      <c r="AG77" s="100">
        <v>0</v>
      </c>
      <c r="AH77" s="100">
        <v>0</v>
      </c>
      <c r="AI77" s="100">
        <v>0</v>
      </c>
      <c r="AJ77" s="100">
        <v>0</v>
      </c>
      <c r="AK77" s="100">
        <v>0</v>
      </c>
      <c r="AL77" s="100">
        <v>0</v>
      </c>
      <c r="AM77" s="100">
        <v>0</v>
      </c>
      <c r="AN77" s="100">
        <v>0</v>
      </c>
      <c r="AO77" s="100">
        <v>0</v>
      </c>
      <c r="AP77" s="100">
        <v>0</v>
      </c>
      <c r="AQ77" s="100">
        <v>0</v>
      </c>
      <c r="AR77" s="100">
        <v>513.12</v>
      </c>
      <c r="AS77" s="100">
        <v>0</v>
      </c>
      <c r="AT77" s="100">
        <v>0</v>
      </c>
      <c r="AU77" s="55"/>
    </row>
    <row r="78" spans="1:47" s="26" customFormat="1" ht="12.75" customHeight="1" x14ac:dyDescent="0.2">
      <c r="A78" s="26">
        <v>74</v>
      </c>
      <c r="B78" s="91">
        <v>78</v>
      </c>
      <c r="C78" s="92" t="s">
        <v>471</v>
      </c>
      <c r="D78" s="92" t="s">
        <v>472</v>
      </c>
      <c r="E78" s="92" t="s">
        <v>74</v>
      </c>
      <c r="F78" s="92" t="s">
        <v>473</v>
      </c>
      <c r="G78" s="92" t="s">
        <v>474</v>
      </c>
      <c r="H78" s="94">
        <v>44757</v>
      </c>
      <c r="I78" s="95" t="s">
        <v>52</v>
      </c>
      <c r="J78" s="96" t="s">
        <v>158</v>
      </c>
      <c r="K78" s="91">
        <v>114</v>
      </c>
      <c r="L78" s="92" t="s">
        <v>475</v>
      </c>
      <c r="M78" s="91" t="s">
        <v>160</v>
      </c>
      <c r="N78" s="97" t="s">
        <v>262</v>
      </c>
      <c r="O78" s="92" t="s">
        <v>263</v>
      </c>
      <c r="P78" s="96" t="s">
        <v>58</v>
      </c>
      <c r="Q78" s="91" t="s">
        <v>163</v>
      </c>
      <c r="R78" s="92">
        <v>202219</v>
      </c>
      <c r="S78" s="92">
        <v>202219</v>
      </c>
      <c r="T78" s="92">
        <v>202219</v>
      </c>
      <c r="U78" s="91" t="s">
        <v>60</v>
      </c>
      <c r="V78" s="135"/>
      <c r="W78" s="135"/>
      <c r="X78" s="135" t="s">
        <v>62</v>
      </c>
      <c r="Y78" s="99">
        <f t="shared" si="7"/>
        <v>4999.95</v>
      </c>
      <c r="Z78" s="99">
        <f t="shared" si="3"/>
        <v>421.91</v>
      </c>
      <c r="AA78" s="100">
        <f t="shared" si="6"/>
        <v>4578.04</v>
      </c>
      <c r="AB78" s="100">
        <v>0</v>
      </c>
      <c r="AC78" s="100">
        <v>0</v>
      </c>
      <c r="AD78" s="100">
        <v>4999.95</v>
      </c>
      <c r="AE78" s="100">
        <v>0</v>
      </c>
      <c r="AF78" s="100">
        <v>0</v>
      </c>
      <c r="AG78" s="100">
        <v>0</v>
      </c>
      <c r="AH78" s="100">
        <v>0</v>
      </c>
      <c r="AI78" s="100">
        <v>0</v>
      </c>
      <c r="AJ78" s="100">
        <v>0</v>
      </c>
      <c r="AK78" s="100">
        <v>0</v>
      </c>
      <c r="AL78" s="100">
        <v>0</v>
      </c>
      <c r="AM78" s="100">
        <v>0</v>
      </c>
      <c r="AN78" s="100">
        <v>0</v>
      </c>
      <c r="AO78" s="100">
        <v>0</v>
      </c>
      <c r="AP78" s="100">
        <v>0</v>
      </c>
      <c r="AQ78" s="100">
        <v>0</v>
      </c>
      <c r="AR78" s="100">
        <v>421.91</v>
      </c>
      <c r="AS78" s="100">
        <v>0</v>
      </c>
      <c r="AT78" s="100">
        <v>0</v>
      </c>
      <c r="AU78" s="55"/>
    </row>
    <row r="79" spans="1:47" s="26" customFormat="1" ht="12.75" customHeight="1" x14ac:dyDescent="0.2">
      <c r="A79" s="26">
        <v>75</v>
      </c>
      <c r="B79" s="91">
        <v>79</v>
      </c>
      <c r="C79" s="92" t="s">
        <v>476</v>
      </c>
      <c r="D79" s="92" t="s">
        <v>477</v>
      </c>
      <c r="E79" s="92" t="s">
        <v>478</v>
      </c>
      <c r="F79" s="92" t="s">
        <v>425</v>
      </c>
      <c r="G79" s="92" t="s">
        <v>479</v>
      </c>
      <c r="H79" s="94">
        <v>44757</v>
      </c>
      <c r="I79" s="95" t="s">
        <v>52</v>
      </c>
      <c r="J79" s="96" t="s">
        <v>158</v>
      </c>
      <c r="K79" s="91">
        <v>114</v>
      </c>
      <c r="L79" s="92" t="s">
        <v>480</v>
      </c>
      <c r="M79" s="91" t="s">
        <v>160</v>
      </c>
      <c r="N79" s="97" t="s">
        <v>161</v>
      </c>
      <c r="O79" s="92" t="s">
        <v>162</v>
      </c>
      <c r="P79" s="96" t="s">
        <v>58</v>
      </c>
      <c r="Q79" s="91" t="s">
        <v>163</v>
      </c>
      <c r="R79" s="92">
        <v>202219</v>
      </c>
      <c r="S79" s="92">
        <v>202219</v>
      </c>
      <c r="T79" s="92">
        <v>202219</v>
      </c>
      <c r="U79" s="91" t="s">
        <v>60</v>
      </c>
      <c r="V79" s="135"/>
      <c r="W79" s="135"/>
      <c r="X79" s="135" t="s">
        <v>62</v>
      </c>
      <c r="Y79" s="99">
        <f t="shared" si="7"/>
        <v>4336.95</v>
      </c>
      <c r="Z79" s="99">
        <f t="shared" si="3"/>
        <v>336.67</v>
      </c>
      <c r="AA79" s="100">
        <f t="shared" si="6"/>
        <v>4000.2799999999997</v>
      </c>
      <c r="AB79" s="100">
        <v>0</v>
      </c>
      <c r="AC79" s="100">
        <v>0</v>
      </c>
      <c r="AD79" s="100">
        <v>4336.95</v>
      </c>
      <c r="AE79" s="100">
        <v>0</v>
      </c>
      <c r="AF79" s="100">
        <v>0</v>
      </c>
      <c r="AG79" s="100">
        <v>0</v>
      </c>
      <c r="AH79" s="100">
        <v>0</v>
      </c>
      <c r="AI79" s="100">
        <v>0</v>
      </c>
      <c r="AJ79" s="100">
        <v>0</v>
      </c>
      <c r="AK79" s="100">
        <v>0</v>
      </c>
      <c r="AL79" s="100">
        <v>0</v>
      </c>
      <c r="AM79" s="100">
        <v>0</v>
      </c>
      <c r="AN79" s="100">
        <v>0</v>
      </c>
      <c r="AO79" s="100">
        <v>0</v>
      </c>
      <c r="AP79" s="100">
        <v>0</v>
      </c>
      <c r="AQ79" s="100">
        <v>0</v>
      </c>
      <c r="AR79" s="100">
        <v>336.67</v>
      </c>
      <c r="AS79" s="100">
        <v>0</v>
      </c>
      <c r="AT79" s="100">
        <v>0</v>
      </c>
      <c r="AU79" s="55"/>
    </row>
    <row r="80" spans="1:47" s="26" customFormat="1" ht="12.75" customHeight="1" x14ac:dyDescent="0.2">
      <c r="A80" s="26">
        <v>76</v>
      </c>
      <c r="B80" s="91">
        <v>80</v>
      </c>
      <c r="C80" s="92" t="s">
        <v>481</v>
      </c>
      <c r="D80" s="92" t="s">
        <v>482</v>
      </c>
      <c r="E80" s="92" t="s">
        <v>110</v>
      </c>
      <c r="F80" s="92" t="s">
        <v>246</v>
      </c>
      <c r="G80" s="92" t="s">
        <v>483</v>
      </c>
      <c r="H80" s="94">
        <v>44757</v>
      </c>
      <c r="I80" s="95" t="s">
        <v>52</v>
      </c>
      <c r="J80" s="96" t="s">
        <v>158</v>
      </c>
      <c r="K80" s="91">
        <v>114</v>
      </c>
      <c r="L80" s="92" t="s">
        <v>435</v>
      </c>
      <c r="M80" s="91" t="s">
        <v>160</v>
      </c>
      <c r="N80" s="97" t="s">
        <v>389</v>
      </c>
      <c r="O80" s="92" t="s">
        <v>390</v>
      </c>
      <c r="P80" s="96" t="s">
        <v>58</v>
      </c>
      <c r="Q80" s="91" t="s">
        <v>163</v>
      </c>
      <c r="R80" s="92">
        <v>202219</v>
      </c>
      <c r="S80" s="92">
        <v>202219</v>
      </c>
      <c r="T80" s="92">
        <v>202219</v>
      </c>
      <c r="U80" s="91" t="s">
        <v>60</v>
      </c>
      <c r="V80" s="135"/>
      <c r="W80" s="135"/>
      <c r="X80" s="135" t="s">
        <v>62</v>
      </c>
      <c r="Y80" s="99">
        <f t="shared" si="7"/>
        <v>4907.04</v>
      </c>
      <c r="Z80" s="99">
        <f t="shared" si="3"/>
        <v>407.04</v>
      </c>
      <c r="AA80" s="100">
        <f t="shared" si="6"/>
        <v>4500</v>
      </c>
      <c r="AB80" s="100">
        <v>0</v>
      </c>
      <c r="AC80" s="100">
        <v>0</v>
      </c>
      <c r="AD80" s="100">
        <v>4907.04</v>
      </c>
      <c r="AE80" s="100">
        <v>0</v>
      </c>
      <c r="AF80" s="100">
        <v>0</v>
      </c>
      <c r="AG80" s="100">
        <v>0</v>
      </c>
      <c r="AH80" s="100">
        <v>0</v>
      </c>
      <c r="AI80" s="100">
        <v>0</v>
      </c>
      <c r="AJ80" s="100">
        <v>0</v>
      </c>
      <c r="AK80" s="100">
        <v>0</v>
      </c>
      <c r="AL80" s="100">
        <v>0</v>
      </c>
      <c r="AM80" s="100">
        <v>0</v>
      </c>
      <c r="AN80" s="100">
        <v>0</v>
      </c>
      <c r="AO80" s="100">
        <v>0</v>
      </c>
      <c r="AP80" s="100">
        <v>0</v>
      </c>
      <c r="AQ80" s="100">
        <v>0</v>
      </c>
      <c r="AR80" s="100">
        <v>407.04</v>
      </c>
      <c r="AS80" s="100">
        <v>0</v>
      </c>
      <c r="AT80" s="100">
        <v>0</v>
      </c>
      <c r="AU80" s="55"/>
    </row>
    <row r="81" spans="1:64" s="26" customFormat="1" ht="12.75" customHeight="1" x14ac:dyDescent="0.2">
      <c r="A81" s="26">
        <v>77</v>
      </c>
      <c r="B81" s="91">
        <v>101</v>
      </c>
      <c r="C81" s="92" t="s">
        <v>556</v>
      </c>
      <c r="D81" s="92" t="s">
        <v>557</v>
      </c>
      <c r="E81" s="92" t="s">
        <v>171</v>
      </c>
      <c r="F81" s="92" t="s">
        <v>484</v>
      </c>
      <c r="G81" s="92" t="s">
        <v>485</v>
      </c>
      <c r="H81" s="94">
        <v>44798</v>
      </c>
      <c r="I81" s="95" t="s">
        <v>52</v>
      </c>
      <c r="J81" s="96" t="s">
        <v>158</v>
      </c>
      <c r="K81" s="91">
        <v>114</v>
      </c>
      <c r="L81" s="92"/>
      <c r="M81" s="91" t="s">
        <v>115</v>
      </c>
      <c r="N81" s="97" t="s">
        <v>305</v>
      </c>
      <c r="O81" s="92" t="s">
        <v>306</v>
      </c>
      <c r="P81" s="96" t="s">
        <v>58</v>
      </c>
      <c r="Q81" s="91" t="s">
        <v>163</v>
      </c>
      <c r="R81" s="92">
        <v>202219</v>
      </c>
      <c r="S81" s="92">
        <v>202219</v>
      </c>
      <c r="T81" s="92">
        <v>202219</v>
      </c>
      <c r="U81" s="91" t="s">
        <v>60</v>
      </c>
      <c r="V81" s="135"/>
      <c r="W81" s="135"/>
      <c r="X81" s="135"/>
      <c r="Y81" s="99">
        <f t="shared" si="7"/>
        <v>9904.5</v>
      </c>
      <c r="Z81" s="99">
        <f t="shared" si="3"/>
        <v>1404.5</v>
      </c>
      <c r="AA81" s="100">
        <f t="shared" si="6"/>
        <v>8500</v>
      </c>
      <c r="AB81" s="100">
        <v>0</v>
      </c>
      <c r="AC81" s="100">
        <v>0</v>
      </c>
      <c r="AD81" s="100">
        <v>9904.5</v>
      </c>
      <c r="AE81" s="100">
        <v>0</v>
      </c>
      <c r="AF81" s="100">
        <v>0</v>
      </c>
      <c r="AG81" s="100">
        <v>0</v>
      </c>
      <c r="AH81" s="100">
        <v>0</v>
      </c>
      <c r="AI81" s="100">
        <v>0</v>
      </c>
      <c r="AJ81" s="100">
        <v>0</v>
      </c>
      <c r="AK81" s="100">
        <v>0</v>
      </c>
      <c r="AL81" s="100">
        <v>0</v>
      </c>
      <c r="AM81" s="100">
        <v>0</v>
      </c>
      <c r="AN81" s="100">
        <v>0</v>
      </c>
      <c r="AO81" s="100">
        <v>0</v>
      </c>
      <c r="AP81" s="100">
        <v>0</v>
      </c>
      <c r="AQ81" s="100">
        <v>0</v>
      </c>
      <c r="AR81" s="100">
        <v>1404.5</v>
      </c>
      <c r="AS81" s="100">
        <v>0</v>
      </c>
      <c r="AT81" s="100">
        <v>0</v>
      </c>
      <c r="AU81" s="55"/>
    </row>
    <row r="82" spans="1:64" s="26" customFormat="1" ht="12.75" customHeight="1" x14ac:dyDescent="0.2">
      <c r="A82" s="26">
        <v>78</v>
      </c>
      <c r="B82" s="91">
        <v>102</v>
      </c>
      <c r="C82" s="92" t="s">
        <v>558</v>
      </c>
      <c r="D82" s="92" t="s">
        <v>559</v>
      </c>
      <c r="E82" s="92" t="s">
        <v>50</v>
      </c>
      <c r="F82" s="92" t="s">
        <v>486</v>
      </c>
      <c r="G82" s="92" t="s">
        <v>487</v>
      </c>
      <c r="H82" s="94">
        <v>44805</v>
      </c>
      <c r="I82" s="95" t="s">
        <v>52</v>
      </c>
      <c r="J82" s="96" t="s">
        <v>158</v>
      </c>
      <c r="K82" s="91">
        <v>114</v>
      </c>
      <c r="L82" s="92" t="s">
        <v>390</v>
      </c>
      <c r="M82" s="91" t="s">
        <v>115</v>
      </c>
      <c r="N82" s="97" t="s">
        <v>389</v>
      </c>
      <c r="O82" s="92" t="s">
        <v>390</v>
      </c>
      <c r="P82" s="96" t="s">
        <v>58</v>
      </c>
      <c r="Q82" s="91" t="s">
        <v>163</v>
      </c>
      <c r="R82" s="92">
        <v>202219</v>
      </c>
      <c r="S82" s="92">
        <v>202219</v>
      </c>
      <c r="T82" s="92">
        <v>202219</v>
      </c>
      <c r="U82" s="91" t="s">
        <v>60</v>
      </c>
      <c r="V82" s="135"/>
      <c r="W82" s="135"/>
      <c r="X82" s="135"/>
      <c r="Y82" s="99">
        <f t="shared" si="7"/>
        <v>4907.04</v>
      </c>
      <c r="Z82" s="99">
        <f t="shared" si="3"/>
        <v>407.04</v>
      </c>
      <c r="AA82" s="100">
        <f t="shared" si="6"/>
        <v>4500</v>
      </c>
      <c r="AB82" s="100">
        <v>0</v>
      </c>
      <c r="AC82" s="100">
        <v>0</v>
      </c>
      <c r="AD82" s="100">
        <v>4907.04</v>
      </c>
      <c r="AE82" s="100">
        <v>0</v>
      </c>
      <c r="AF82" s="100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00">
        <v>0</v>
      </c>
      <c r="AQ82" s="100">
        <v>0</v>
      </c>
      <c r="AR82" s="100">
        <v>407.04</v>
      </c>
      <c r="AS82" s="100">
        <v>0</v>
      </c>
      <c r="AT82" s="100">
        <v>0</v>
      </c>
      <c r="AU82" s="55"/>
    </row>
    <row r="83" spans="1:64" s="26" customFormat="1" ht="12.75" customHeight="1" x14ac:dyDescent="0.2">
      <c r="A83" s="26">
        <v>79</v>
      </c>
      <c r="B83" s="91">
        <v>103</v>
      </c>
      <c r="C83" s="92" t="s">
        <v>560</v>
      </c>
      <c r="D83" s="92" t="s">
        <v>561</v>
      </c>
      <c r="E83" s="92" t="s">
        <v>488</v>
      </c>
      <c r="F83" s="92" t="s">
        <v>489</v>
      </c>
      <c r="G83" s="92" t="s">
        <v>490</v>
      </c>
      <c r="H83" s="94">
        <v>44866</v>
      </c>
      <c r="I83" s="95" t="s">
        <v>52</v>
      </c>
      <c r="J83" s="96" t="s">
        <v>158</v>
      </c>
      <c r="K83" s="91">
        <v>114</v>
      </c>
      <c r="L83" s="92" t="s">
        <v>491</v>
      </c>
      <c r="M83" s="91" t="s">
        <v>115</v>
      </c>
      <c r="N83" s="97" t="s">
        <v>389</v>
      </c>
      <c r="O83" s="92" t="s">
        <v>390</v>
      </c>
      <c r="P83" s="96" t="s">
        <v>58</v>
      </c>
      <c r="Q83" s="91" t="s">
        <v>163</v>
      </c>
      <c r="R83" s="92">
        <v>202219</v>
      </c>
      <c r="S83" s="92">
        <v>202219</v>
      </c>
      <c r="T83" s="92">
        <v>202219</v>
      </c>
      <c r="U83" s="91" t="s">
        <v>60</v>
      </c>
      <c r="V83" s="135"/>
      <c r="W83" s="135"/>
      <c r="X83" s="135"/>
      <c r="Y83" s="99">
        <f t="shared" si="7"/>
        <v>6725.46</v>
      </c>
      <c r="Z83" s="99">
        <f t="shared" ref="Z83" si="8">SUM(AQ83:AT83)</f>
        <v>725.46</v>
      </c>
      <c r="AA83" s="100">
        <f t="shared" si="6"/>
        <v>6000</v>
      </c>
      <c r="AB83" s="100">
        <v>0</v>
      </c>
      <c r="AC83" s="100">
        <v>0</v>
      </c>
      <c r="AD83" s="100">
        <v>6725.46</v>
      </c>
      <c r="AE83" s="100">
        <v>0</v>
      </c>
      <c r="AF83" s="100">
        <v>0</v>
      </c>
      <c r="AG83" s="100">
        <v>0</v>
      </c>
      <c r="AH83" s="100">
        <v>0</v>
      </c>
      <c r="AI83" s="100">
        <v>0</v>
      </c>
      <c r="AJ83" s="100">
        <v>0</v>
      </c>
      <c r="AK83" s="100">
        <v>0</v>
      </c>
      <c r="AL83" s="100">
        <v>0</v>
      </c>
      <c r="AM83" s="100">
        <v>0</v>
      </c>
      <c r="AN83" s="100">
        <v>0</v>
      </c>
      <c r="AO83" s="100">
        <v>0</v>
      </c>
      <c r="AP83" s="100">
        <v>0</v>
      </c>
      <c r="AQ83" s="100">
        <v>0</v>
      </c>
      <c r="AR83" s="100">
        <v>725.46</v>
      </c>
      <c r="AS83" s="100">
        <v>0</v>
      </c>
      <c r="AT83" s="100">
        <v>0</v>
      </c>
      <c r="AU83" s="55"/>
    </row>
    <row r="84" spans="1:64" s="26" customFormat="1" ht="12.75" customHeight="1" x14ac:dyDescent="0.2">
      <c r="A84" s="26">
        <v>80</v>
      </c>
      <c r="B84" s="91">
        <v>106</v>
      </c>
      <c r="C84" s="92" t="s">
        <v>562</v>
      </c>
      <c r="D84" s="92" t="s">
        <v>563</v>
      </c>
      <c r="E84" s="92" t="s">
        <v>564</v>
      </c>
      <c r="F84" s="92" t="s">
        <v>565</v>
      </c>
      <c r="G84" s="92" t="s">
        <v>566</v>
      </c>
      <c r="H84" s="94">
        <v>44881</v>
      </c>
      <c r="I84" s="95" t="s">
        <v>52</v>
      </c>
      <c r="J84" s="96" t="s">
        <v>158</v>
      </c>
      <c r="K84" s="91">
        <v>114</v>
      </c>
      <c r="L84" s="92" t="s">
        <v>567</v>
      </c>
      <c r="M84" s="91" t="s">
        <v>115</v>
      </c>
      <c r="N84" s="97" t="s">
        <v>305</v>
      </c>
      <c r="O84" s="92" t="s">
        <v>568</v>
      </c>
      <c r="P84" s="96" t="s">
        <v>58</v>
      </c>
      <c r="Q84" s="91" t="s">
        <v>163</v>
      </c>
      <c r="R84" s="92">
        <v>202219</v>
      </c>
      <c r="S84" s="92">
        <v>202219</v>
      </c>
      <c r="T84" s="92">
        <v>202219</v>
      </c>
      <c r="U84" s="91" t="s">
        <v>60</v>
      </c>
      <c r="V84" s="135"/>
      <c r="W84" s="135"/>
      <c r="X84" s="135"/>
      <c r="Y84" s="99">
        <v>8185.27</v>
      </c>
      <c r="Z84" s="99">
        <f t="shared" ref="Z84" si="9">SUM(AQ84:AT84)</f>
        <v>1037.27</v>
      </c>
      <c r="AA84" s="100">
        <f t="shared" si="6"/>
        <v>7148</v>
      </c>
      <c r="AB84" s="100">
        <v>0</v>
      </c>
      <c r="AC84" s="100">
        <v>0</v>
      </c>
      <c r="AD84" s="100">
        <v>6725.46</v>
      </c>
      <c r="AE84" s="100">
        <v>0</v>
      </c>
      <c r="AF84" s="100">
        <v>0</v>
      </c>
      <c r="AG84" s="100">
        <v>0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0">
        <v>0</v>
      </c>
      <c r="AN84" s="100">
        <v>0</v>
      </c>
      <c r="AO84" s="100">
        <v>0</v>
      </c>
      <c r="AP84" s="100">
        <v>0</v>
      </c>
      <c r="AQ84" s="100">
        <v>0</v>
      </c>
      <c r="AR84" s="100">
        <v>1037.27</v>
      </c>
      <c r="AS84" s="100">
        <v>0</v>
      </c>
      <c r="AT84" s="100">
        <v>0</v>
      </c>
      <c r="AU84" s="55"/>
    </row>
    <row r="85" spans="1:64" s="26" customFormat="1" x14ac:dyDescent="0.2">
      <c r="B85" s="280" t="s">
        <v>569</v>
      </c>
      <c r="C85" s="281"/>
      <c r="D85" s="281"/>
      <c r="E85" s="281"/>
      <c r="F85" s="281"/>
      <c r="G85" s="282"/>
      <c r="H85" s="94"/>
      <c r="I85" s="95"/>
      <c r="J85" s="96"/>
      <c r="K85" s="91"/>
      <c r="L85" s="92"/>
      <c r="M85" s="91"/>
      <c r="N85" s="97"/>
      <c r="O85" s="92"/>
      <c r="P85" s="96"/>
      <c r="Q85" s="91"/>
      <c r="R85" s="92"/>
      <c r="S85" s="92"/>
      <c r="T85" s="92"/>
      <c r="U85" s="91"/>
      <c r="V85" s="135"/>
      <c r="W85" s="135"/>
      <c r="X85" s="135"/>
      <c r="Y85" s="153">
        <f>SUM(Y22:Y84)</f>
        <v>345654.26000000007</v>
      </c>
      <c r="Z85" s="153">
        <f>SUM(Z22:Z84)</f>
        <v>34399.89</v>
      </c>
      <c r="AA85" s="153">
        <f>SUM(AA22:AA84)</f>
        <v>311254.37000000005</v>
      </c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55"/>
    </row>
    <row r="86" spans="1:64" s="26" customFormat="1" x14ac:dyDescent="0.2">
      <c r="A86" s="26">
        <v>9</v>
      </c>
      <c r="B86" s="91">
        <v>9</v>
      </c>
      <c r="C86" s="92" t="s">
        <v>108</v>
      </c>
      <c r="D86" s="92" t="s">
        <v>109</v>
      </c>
      <c r="E86" s="92" t="s">
        <v>110</v>
      </c>
      <c r="F86" s="92" t="s">
        <v>111</v>
      </c>
      <c r="G86" s="93" t="s">
        <v>112</v>
      </c>
      <c r="H86" s="94">
        <v>31418</v>
      </c>
      <c r="I86" s="95" t="s">
        <v>52</v>
      </c>
      <c r="J86" s="96" t="s">
        <v>113</v>
      </c>
      <c r="K86" s="91">
        <v>115</v>
      </c>
      <c r="L86" s="92" t="s">
        <v>114</v>
      </c>
      <c r="M86" s="91" t="s">
        <v>115</v>
      </c>
      <c r="N86" s="97" t="s">
        <v>77</v>
      </c>
      <c r="O86" s="92" t="s">
        <v>78</v>
      </c>
      <c r="P86" s="96" t="s">
        <v>58</v>
      </c>
      <c r="Q86" s="91" t="s">
        <v>116</v>
      </c>
      <c r="R86" s="92">
        <v>202219</v>
      </c>
      <c r="S86" s="92">
        <v>202219</v>
      </c>
      <c r="T86" s="92">
        <v>202219</v>
      </c>
      <c r="U86" s="91" t="s">
        <v>60</v>
      </c>
      <c r="V86" s="97"/>
      <c r="W86" s="98">
        <v>920321</v>
      </c>
      <c r="X86" s="92" t="s">
        <v>62</v>
      </c>
      <c r="Y86" s="99">
        <f t="shared" ref="Y86:Y94" si="10">SUM(AB86:AK86)</f>
        <v>6033.62</v>
      </c>
      <c r="Z86" s="99">
        <f>SUM(AQ86:AT86)</f>
        <v>582.62</v>
      </c>
      <c r="AA86" s="100">
        <f t="shared" ref="AA86:AA94" si="11">SUM(Y86-Z86)</f>
        <v>5451</v>
      </c>
      <c r="AB86" s="100">
        <v>0</v>
      </c>
      <c r="AC86" s="100">
        <v>0</v>
      </c>
      <c r="AD86" s="100">
        <v>0</v>
      </c>
      <c r="AE86" s="100">
        <v>5335.62</v>
      </c>
      <c r="AF86" s="131">
        <v>0</v>
      </c>
      <c r="AG86" s="100">
        <v>0</v>
      </c>
      <c r="AH86" s="100">
        <v>0</v>
      </c>
      <c r="AI86" s="131">
        <v>148</v>
      </c>
      <c r="AJ86" s="100">
        <v>550</v>
      </c>
      <c r="AK86" s="100">
        <v>0</v>
      </c>
      <c r="AL86" s="100">
        <v>0</v>
      </c>
      <c r="AM86" s="100">
        <v>0</v>
      </c>
      <c r="AN86" s="100">
        <v>0</v>
      </c>
      <c r="AO86" s="100">
        <v>0</v>
      </c>
      <c r="AP86" s="100">
        <v>0</v>
      </c>
      <c r="AQ86" s="100">
        <v>107</v>
      </c>
      <c r="AR86" s="100">
        <v>475.62</v>
      </c>
      <c r="AS86" s="100">
        <v>0</v>
      </c>
      <c r="AT86" s="100">
        <v>0</v>
      </c>
      <c r="AU86" s="55"/>
      <c r="AW86" s="58"/>
      <c r="AY86" s="58"/>
    </row>
    <row r="87" spans="1:64" s="26" customFormat="1" x14ac:dyDescent="0.2">
      <c r="A87" s="26">
        <v>10</v>
      </c>
      <c r="B87" s="91">
        <v>10</v>
      </c>
      <c r="C87" s="92" t="s">
        <v>117</v>
      </c>
      <c r="D87" s="92" t="s">
        <v>118</v>
      </c>
      <c r="E87" s="92" t="s">
        <v>74</v>
      </c>
      <c r="F87" s="92" t="s">
        <v>119</v>
      </c>
      <c r="G87" s="93" t="s">
        <v>120</v>
      </c>
      <c r="H87" s="94">
        <v>35536</v>
      </c>
      <c r="I87" s="95" t="s">
        <v>52</v>
      </c>
      <c r="J87" s="96" t="s">
        <v>113</v>
      </c>
      <c r="K87" s="91">
        <v>115</v>
      </c>
      <c r="L87" s="92" t="s">
        <v>114</v>
      </c>
      <c r="M87" s="91" t="s">
        <v>115</v>
      </c>
      <c r="N87" s="97" t="s">
        <v>121</v>
      </c>
      <c r="O87" s="92" t="s">
        <v>122</v>
      </c>
      <c r="P87" s="96" t="s">
        <v>58</v>
      </c>
      <c r="Q87" s="91" t="s">
        <v>116</v>
      </c>
      <c r="R87" s="92">
        <v>202219</v>
      </c>
      <c r="S87" s="92">
        <v>202219</v>
      </c>
      <c r="T87" s="92">
        <v>202219</v>
      </c>
      <c r="U87" s="91" t="s">
        <v>60</v>
      </c>
      <c r="V87" s="97"/>
      <c r="W87" s="98">
        <v>177069</v>
      </c>
      <c r="X87" s="92" t="s">
        <v>62</v>
      </c>
      <c r="Y87" s="99">
        <f t="shared" si="10"/>
        <v>5986.38</v>
      </c>
      <c r="Z87" s="99">
        <f>SUM(AQ87:AT87)</f>
        <v>556.38</v>
      </c>
      <c r="AA87" s="100">
        <f t="shared" si="11"/>
        <v>5430</v>
      </c>
      <c r="AB87" s="100">
        <v>0</v>
      </c>
      <c r="AC87" s="100">
        <v>0</v>
      </c>
      <c r="AD87" s="100">
        <v>0</v>
      </c>
      <c r="AE87" s="100">
        <v>5190.38</v>
      </c>
      <c r="AF87" s="132">
        <v>0</v>
      </c>
      <c r="AG87" s="100">
        <v>0</v>
      </c>
      <c r="AH87" s="100">
        <v>0</v>
      </c>
      <c r="AI87" s="132">
        <v>135</v>
      </c>
      <c r="AJ87" s="133">
        <v>550</v>
      </c>
      <c r="AK87" s="100">
        <v>111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104</v>
      </c>
      <c r="AR87" s="100">
        <v>452.38</v>
      </c>
      <c r="AS87" s="100">
        <v>0</v>
      </c>
      <c r="AT87" s="100">
        <v>0</v>
      </c>
      <c r="AU87" s="55"/>
    </row>
    <row r="88" spans="1:64" s="26" customFormat="1" x14ac:dyDescent="0.2">
      <c r="A88" s="26">
        <v>11</v>
      </c>
      <c r="B88" s="91">
        <v>11</v>
      </c>
      <c r="C88" s="92" t="s">
        <v>123</v>
      </c>
      <c r="D88" s="92" t="s">
        <v>124</v>
      </c>
      <c r="E88" s="92" t="s">
        <v>74</v>
      </c>
      <c r="F88" s="92" t="s">
        <v>125</v>
      </c>
      <c r="G88" s="93" t="s">
        <v>126</v>
      </c>
      <c r="H88" s="94">
        <v>39398</v>
      </c>
      <c r="I88" s="95" t="s">
        <v>52</v>
      </c>
      <c r="J88" s="96" t="s">
        <v>113</v>
      </c>
      <c r="K88" s="91">
        <v>115</v>
      </c>
      <c r="L88" s="92" t="s">
        <v>127</v>
      </c>
      <c r="M88" s="91" t="s">
        <v>115</v>
      </c>
      <c r="N88" s="97" t="s">
        <v>128</v>
      </c>
      <c r="O88" s="92" t="s">
        <v>129</v>
      </c>
      <c r="P88" s="96" t="s">
        <v>58</v>
      </c>
      <c r="Q88" s="91" t="s">
        <v>116</v>
      </c>
      <c r="R88" s="92">
        <v>202219</v>
      </c>
      <c r="S88" s="92">
        <v>202219</v>
      </c>
      <c r="T88" s="92">
        <v>202219</v>
      </c>
      <c r="U88" s="91" t="s">
        <v>60</v>
      </c>
      <c r="V88" s="97"/>
      <c r="W88" s="98">
        <v>234232</v>
      </c>
      <c r="X88" s="92" t="s">
        <v>62</v>
      </c>
      <c r="Y88" s="99">
        <f t="shared" si="10"/>
        <v>5683.9</v>
      </c>
      <c r="Z88" s="99">
        <f t="shared" ref="Z88:Z93" si="12">SUM(AQ88:AT88)</f>
        <v>526.9</v>
      </c>
      <c r="AA88" s="100">
        <f t="shared" si="11"/>
        <v>5157</v>
      </c>
      <c r="AB88" s="100">
        <v>0</v>
      </c>
      <c r="AC88" s="100">
        <v>0</v>
      </c>
      <c r="AD88" s="100">
        <v>0</v>
      </c>
      <c r="AE88" s="100">
        <v>5024.8999999999996</v>
      </c>
      <c r="AF88" s="131">
        <v>0</v>
      </c>
      <c r="AG88" s="100">
        <v>0</v>
      </c>
      <c r="AH88" s="100">
        <v>0</v>
      </c>
      <c r="AI88" s="131">
        <v>109</v>
      </c>
      <c r="AJ88" s="100">
        <v>550</v>
      </c>
      <c r="AK88" s="100">
        <v>0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101</v>
      </c>
      <c r="AR88" s="100">
        <v>425.9</v>
      </c>
      <c r="AS88" s="100">
        <v>0</v>
      </c>
      <c r="AT88" s="100">
        <v>0</v>
      </c>
      <c r="AU88" s="55"/>
    </row>
    <row r="89" spans="1:64" s="26" customFormat="1" x14ac:dyDescent="0.2">
      <c r="A89" s="26">
        <v>12</v>
      </c>
      <c r="B89" s="91">
        <v>12</v>
      </c>
      <c r="C89" s="92" t="s">
        <v>130</v>
      </c>
      <c r="D89" s="92" t="s">
        <v>131</v>
      </c>
      <c r="E89" s="92" t="s">
        <v>132</v>
      </c>
      <c r="F89" s="92" t="s">
        <v>133</v>
      </c>
      <c r="G89" s="93" t="s">
        <v>134</v>
      </c>
      <c r="H89" s="94">
        <v>39398</v>
      </c>
      <c r="I89" s="95" t="s">
        <v>52</v>
      </c>
      <c r="J89" s="96" t="s">
        <v>113</v>
      </c>
      <c r="K89" s="91">
        <v>115</v>
      </c>
      <c r="L89" s="92" t="s">
        <v>127</v>
      </c>
      <c r="M89" s="91" t="s">
        <v>115</v>
      </c>
      <c r="N89" s="97" t="s">
        <v>128</v>
      </c>
      <c r="O89" s="92" t="s">
        <v>129</v>
      </c>
      <c r="P89" s="96" t="s">
        <v>58</v>
      </c>
      <c r="Q89" s="91" t="s">
        <v>116</v>
      </c>
      <c r="R89" s="92">
        <v>202219</v>
      </c>
      <c r="S89" s="92">
        <v>202219</v>
      </c>
      <c r="T89" s="92">
        <v>202219</v>
      </c>
      <c r="U89" s="91" t="s">
        <v>60</v>
      </c>
      <c r="V89" s="97"/>
      <c r="W89" s="98">
        <v>270248</v>
      </c>
      <c r="X89" s="92" t="s">
        <v>62</v>
      </c>
      <c r="Y89" s="99">
        <f t="shared" si="10"/>
        <v>5343.39</v>
      </c>
      <c r="Z89" s="99">
        <f t="shared" si="12"/>
        <v>457.39</v>
      </c>
      <c r="AA89" s="100">
        <f t="shared" si="11"/>
        <v>4886</v>
      </c>
      <c r="AB89" s="100">
        <v>0</v>
      </c>
      <c r="AC89" s="100">
        <v>0</v>
      </c>
      <c r="AD89" s="100">
        <v>0</v>
      </c>
      <c r="AE89" s="100">
        <v>4600.8900000000003</v>
      </c>
      <c r="AF89" s="131">
        <v>0</v>
      </c>
      <c r="AG89" s="100">
        <v>0</v>
      </c>
      <c r="AH89" s="100">
        <v>0</v>
      </c>
      <c r="AI89" s="131">
        <v>109</v>
      </c>
      <c r="AJ89" s="100">
        <v>550</v>
      </c>
      <c r="AK89" s="100">
        <v>83.5</v>
      </c>
      <c r="AL89" s="100">
        <v>0</v>
      </c>
      <c r="AM89" s="100">
        <v>0</v>
      </c>
      <c r="AN89" s="100">
        <v>0</v>
      </c>
      <c r="AO89" s="100">
        <v>0</v>
      </c>
      <c r="AP89" s="100">
        <v>0</v>
      </c>
      <c r="AQ89" s="100">
        <v>92</v>
      </c>
      <c r="AR89" s="100">
        <v>365.39</v>
      </c>
      <c r="AS89" s="100">
        <v>0</v>
      </c>
      <c r="AT89" s="100">
        <v>0</v>
      </c>
      <c r="AU89" s="55"/>
      <c r="AW89" s="58"/>
      <c r="AY89" s="58"/>
    </row>
    <row r="90" spans="1:64" s="26" customFormat="1" x14ac:dyDescent="0.2">
      <c r="A90" s="26">
        <v>13</v>
      </c>
      <c r="B90" s="91">
        <v>13</v>
      </c>
      <c r="C90" s="92" t="s">
        <v>135</v>
      </c>
      <c r="D90" s="92" t="s">
        <v>136</v>
      </c>
      <c r="E90" s="92" t="s">
        <v>74</v>
      </c>
      <c r="F90" s="92" t="s">
        <v>74</v>
      </c>
      <c r="G90" s="93" t="s">
        <v>137</v>
      </c>
      <c r="H90" s="94">
        <v>39463</v>
      </c>
      <c r="I90" s="95" t="s">
        <v>52</v>
      </c>
      <c r="J90" s="96" t="s">
        <v>113</v>
      </c>
      <c r="K90" s="91">
        <v>115</v>
      </c>
      <c r="L90" s="92" t="s">
        <v>138</v>
      </c>
      <c r="M90" s="91" t="s">
        <v>115</v>
      </c>
      <c r="N90" s="97" t="s">
        <v>128</v>
      </c>
      <c r="O90" s="92" t="s">
        <v>129</v>
      </c>
      <c r="P90" s="96" t="s">
        <v>58</v>
      </c>
      <c r="Q90" s="91" t="s">
        <v>116</v>
      </c>
      <c r="R90" s="92">
        <v>202219</v>
      </c>
      <c r="S90" s="92">
        <v>202219</v>
      </c>
      <c r="T90" s="92">
        <v>202219</v>
      </c>
      <c r="U90" s="91" t="s">
        <v>60</v>
      </c>
      <c r="V90" s="97"/>
      <c r="W90" s="98">
        <v>797586</v>
      </c>
      <c r="X90" s="92" t="s">
        <v>62</v>
      </c>
      <c r="Y90" s="99">
        <f t="shared" si="10"/>
        <v>5370.33</v>
      </c>
      <c r="Z90" s="99">
        <f t="shared" si="12"/>
        <v>457.33</v>
      </c>
      <c r="AA90" s="100">
        <f t="shared" si="11"/>
        <v>4913</v>
      </c>
      <c r="AB90" s="100">
        <v>0</v>
      </c>
      <c r="AC90" s="100">
        <v>0</v>
      </c>
      <c r="AD90" s="100">
        <v>0</v>
      </c>
      <c r="AE90" s="100">
        <v>4600.33</v>
      </c>
      <c r="AF90" s="131">
        <v>0</v>
      </c>
      <c r="AG90" s="100">
        <v>0</v>
      </c>
      <c r="AH90" s="100">
        <v>0</v>
      </c>
      <c r="AI90" s="131">
        <v>109</v>
      </c>
      <c r="AJ90" s="100">
        <v>550</v>
      </c>
      <c r="AK90" s="100">
        <v>111</v>
      </c>
      <c r="AL90" s="100">
        <v>0</v>
      </c>
      <c r="AM90" s="100">
        <v>0</v>
      </c>
      <c r="AN90" s="100">
        <v>0</v>
      </c>
      <c r="AO90" s="100">
        <v>0</v>
      </c>
      <c r="AP90" s="100">
        <v>0</v>
      </c>
      <c r="AQ90" s="100">
        <v>92</v>
      </c>
      <c r="AR90" s="100">
        <v>365.33</v>
      </c>
      <c r="AS90" s="100">
        <v>0</v>
      </c>
      <c r="AT90" s="100">
        <v>0</v>
      </c>
      <c r="AU90" s="55"/>
      <c r="AW90" s="58"/>
      <c r="AY90" s="58"/>
    </row>
    <row r="91" spans="1:64" s="26" customFormat="1" x14ac:dyDescent="0.2">
      <c r="A91" s="26">
        <v>14</v>
      </c>
      <c r="B91" s="91">
        <v>14</v>
      </c>
      <c r="C91" s="92" t="s">
        <v>139</v>
      </c>
      <c r="D91" s="92" t="s">
        <v>140</v>
      </c>
      <c r="E91" s="92" t="s">
        <v>50</v>
      </c>
      <c r="F91" s="92" t="s">
        <v>119</v>
      </c>
      <c r="G91" s="93" t="s">
        <v>141</v>
      </c>
      <c r="H91" s="94">
        <v>31418</v>
      </c>
      <c r="I91" s="95" t="s">
        <v>52</v>
      </c>
      <c r="J91" s="96" t="s">
        <v>113</v>
      </c>
      <c r="K91" s="91">
        <v>115</v>
      </c>
      <c r="L91" s="92" t="s">
        <v>138</v>
      </c>
      <c r="M91" s="91" t="s">
        <v>115</v>
      </c>
      <c r="N91" s="97" t="s">
        <v>128</v>
      </c>
      <c r="O91" s="92" t="s">
        <v>129</v>
      </c>
      <c r="P91" s="96" t="s">
        <v>58</v>
      </c>
      <c r="Q91" s="91" t="s">
        <v>116</v>
      </c>
      <c r="R91" s="92">
        <v>202219</v>
      </c>
      <c r="S91" s="92">
        <v>202219</v>
      </c>
      <c r="T91" s="92">
        <v>202219</v>
      </c>
      <c r="U91" s="91" t="s">
        <v>60</v>
      </c>
      <c r="V91" s="97"/>
      <c r="W91" s="98">
        <v>797594</v>
      </c>
      <c r="X91" s="92" t="s">
        <v>62</v>
      </c>
      <c r="Y91" s="99">
        <f t="shared" si="10"/>
        <v>5843.81</v>
      </c>
      <c r="Z91" s="99">
        <f t="shared" si="12"/>
        <v>526.80999999999995</v>
      </c>
      <c r="AA91" s="100">
        <f t="shared" si="11"/>
        <v>5317</v>
      </c>
      <c r="AB91" s="100">
        <v>0</v>
      </c>
      <c r="AC91" s="100">
        <v>0</v>
      </c>
      <c r="AD91" s="100">
        <v>0</v>
      </c>
      <c r="AE91" s="100">
        <v>5024.3100000000004</v>
      </c>
      <c r="AF91" s="131">
        <v>0</v>
      </c>
      <c r="AG91" s="100">
        <v>0</v>
      </c>
      <c r="AH91" s="100">
        <v>0</v>
      </c>
      <c r="AI91" s="131">
        <v>148</v>
      </c>
      <c r="AJ91" s="100">
        <v>550</v>
      </c>
      <c r="AK91" s="100">
        <v>121.5</v>
      </c>
      <c r="AL91" s="100">
        <v>0</v>
      </c>
      <c r="AM91" s="100">
        <v>0</v>
      </c>
      <c r="AN91" s="100">
        <v>0</v>
      </c>
      <c r="AO91" s="100">
        <v>0</v>
      </c>
      <c r="AP91" s="100">
        <v>0</v>
      </c>
      <c r="AQ91" s="100">
        <v>101</v>
      </c>
      <c r="AR91" s="100">
        <v>425.81</v>
      </c>
      <c r="AS91" s="100">
        <v>0</v>
      </c>
      <c r="AT91" s="100">
        <v>0</v>
      </c>
      <c r="AU91" s="55"/>
    </row>
    <row r="92" spans="1:64" s="26" customFormat="1" x14ac:dyDescent="0.2">
      <c r="A92" s="26">
        <v>15</v>
      </c>
      <c r="B92" s="91">
        <v>15</v>
      </c>
      <c r="C92" s="92" t="s">
        <v>142</v>
      </c>
      <c r="D92" s="92" t="s">
        <v>143</v>
      </c>
      <c r="E92" s="92" t="s">
        <v>65</v>
      </c>
      <c r="F92" s="92" t="s">
        <v>74</v>
      </c>
      <c r="G92" s="93" t="s">
        <v>144</v>
      </c>
      <c r="H92" s="94">
        <v>35298</v>
      </c>
      <c r="I92" s="95" t="s">
        <v>52</v>
      </c>
      <c r="J92" s="96" t="s">
        <v>113</v>
      </c>
      <c r="K92" s="91">
        <v>115</v>
      </c>
      <c r="L92" s="92" t="s">
        <v>127</v>
      </c>
      <c r="M92" s="91" t="s">
        <v>115</v>
      </c>
      <c r="N92" s="97" t="s">
        <v>128</v>
      </c>
      <c r="O92" s="92" t="s">
        <v>129</v>
      </c>
      <c r="P92" s="96" t="s">
        <v>58</v>
      </c>
      <c r="Q92" s="91" t="s">
        <v>116</v>
      </c>
      <c r="R92" s="92">
        <v>202219</v>
      </c>
      <c r="S92" s="92">
        <v>202219</v>
      </c>
      <c r="T92" s="92">
        <v>202219</v>
      </c>
      <c r="U92" s="91" t="s">
        <v>60</v>
      </c>
      <c r="V92" s="97"/>
      <c r="W92" s="98">
        <v>797608</v>
      </c>
      <c r="X92" s="92" t="s">
        <v>62</v>
      </c>
      <c r="Y92" s="99">
        <f t="shared" si="10"/>
        <v>5420.39</v>
      </c>
      <c r="Z92" s="99">
        <f t="shared" si="12"/>
        <v>457.39</v>
      </c>
      <c r="AA92" s="100">
        <f t="shared" si="11"/>
        <v>4963</v>
      </c>
      <c r="AB92" s="100">
        <v>0</v>
      </c>
      <c r="AC92" s="100">
        <v>0</v>
      </c>
      <c r="AD92" s="100">
        <v>0</v>
      </c>
      <c r="AE92" s="100">
        <v>4600.8900000000003</v>
      </c>
      <c r="AF92" s="131">
        <v>0</v>
      </c>
      <c r="AG92" s="100">
        <v>0</v>
      </c>
      <c r="AH92" s="100">
        <v>0</v>
      </c>
      <c r="AI92" s="131">
        <v>148</v>
      </c>
      <c r="AJ92" s="100">
        <v>550</v>
      </c>
      <c r="AK92" s="100">
        <v>121.5</v>
      </c>
      <c r="AL92" s="100">
        <v>0</v>
      </c>
      <c r="AM92" s="100">
        <v>0</v>
      </c>
      <c r="AN92" s="100">
        <v>0</v>
      </c>
      <c r="AO92" s="100">
        <v>0</v>
      </c>
      <c r="AP92" s="100">
        <v>0</v>
      </c>
      <c r="AQ92" s="100">
        <v>92</v>
      </c>
      <c r="AR92" s="100">
        <v>365.39</v>
      </c>
      <c r="AS92" s="100">
        <v>0</v>
      </c>
      <c r="AT92" s="100">
        <v>0</v>
      </c>
      <c r="AU92" s="55"/>
    </row>
    <row r="93" spans="1:64" s="26" customFormat="1" x14ac:dyDescent="0.2">
      <c r="A93" s="26">
        <v>16</v>
      </c>
      <c r="B93" s="91">
        <v>16</v>
      </c>
      <c r="C93" s="92" t="s">
        <v>145</v>
      </c>
      <c r="D93" s="92" t="s">
        <v>146</v>
      </c>
      <c r="E93" s="92" t="s">
        <v>125</v>
      </c>
      <c r="F93" s="92" t="s">
        <v>65</v>
      </c>
      <c r="G93" s="93" t="s">
        <v>147</v>
      </c>
      <c r="H93" s="94">
        <v>40375</v>
      </c>
      <c r="I93" s="95" t="s">
        <v>52</v>
      </c>
      <c r="J93" s="96" t="s">
        <v>113</v>
      </c>
      <c r="K93" s="91">
        <v>115</v>
      </c>
      <c r="L93" s="92" t="s">
        <v>138</v>
      </c>
      <c r="M93" s="91" t="s">
        <v>115</v>
      </c>
      <c r="N93" s="97" t="s">
        <v>128</v>
      </c>
      <c r="O93" s="92" t="s">
        <v>129</v>
      </c>
      <c r="P93" s="96" t="s">
        <v>58</v>
      </c>
      <c r="Q93" s="91" t="s">
        <v>116</v>
      </c>
      <c r="R93" s="92">
        <v>202219</v>
      </c>
      <c r="S93" s="92">
        <v>202219</v>
      </c>
      <c r="T93" s="92">
        <v>202219</v>
      </c>
      <c r="U93" s="91" t="s">
        <v>60</v>
      </c>
      <c r="V93" s="97"/>
      <c r="W93" s="98">
        <v>580927</v>
      </c>
      <c r="X93" s="92" t="s">
        <v>62</v>
      </c>
      <c r="Y93" s="99">
        <f t="shared" si="10"/>
        <v>5905.9</v>
      </c>
      <c r="Z93" s="99">
        <f t="shared" si="12"/>
        <v>526.9</v>
      </c>
      <c r="AA93" s="100">
        <f t="shared" si="11"/>
        <v>5379</v>
      </c>
      <c r="AB93" s="100">
        <v>0</v>
      </c>
      <c r="AC93" s="100">
        <v>0</v>
      </c>
      <c r="AD93" s="100">
        <v>0</v>
      </c>
      <c r="AE93" s="100">
        <v>5024.8999999999996</v>
      </c>
      <c r="AF93" s="131">
        <v>0</v>
      </c>
      <c r="AG93" s="100">
        <v>0</v>
      </c>
      <c r="AH93" s="100">
        <v>0</v>
      </c>
      <c r="AI93" s="131">
        <v>109</v>
      </c>
      <c r="AJ93" s="100">
        <v>550</v>
      </c>
      <c r="AK93" s="100">
        <v>222</v>
      </c>
      <c r="AL93" s="100">
        <v>0</v>
      </c>
      <c r="AM93" s="100">
        <v>0</v>
      </c>
      <c r="AN93" s="100">
        <v>0</v>
      </c>
      <c r="AO93" s="100">
        <v>0</v>
      </c>
      <c r="AP93" s="100">
        <v>0</v>
      </c>
      <c r="AQ93" s="100">
        <v>101</v>
      </c>
      <c r="AR93" s="100">
        <v>425.9</v>
      </c>
      <c r="AS93" s="100">
        <v>0</v>
      </c>
      <c r="AT93" s="100">
        <v>0</v>
      </c>
      <c r="AU93" s="55"/>
    </row>
    <row r="94" spans="1:64" s="26" customFormat="1" x14ac:dyDescent="0.2">
      <c r="A94" s="26">
        <v>17</v>
      </c>
      <c r="B94" s="91">
        <v>17</v>
      </c>
      <c r="C94" s="92" t="s">
        <v>148</v>
      </c>
      <c r="D94" s="92" t="s">
        <v>149</v>
      </c>
      <c r="E94" s="92" t="s">
        <v>150</v>
      </c>
      <c r="F94" s="92" t="s">
        <v>125</v>
      </c>
      <c r="G94" s="93" t="s">
        <v>151</v>
      </c>
      <c r="H94" s="94">
        <v>39398</v>
      </c>
      <c r="I94" s="95" t="s">
        <v>52</v>
      </c>
      <c r="J94" s="96" t="s">
        <v>113</v>
      </c>
      <c r="K94" s="91">
        <v>115</v>
      </c>
      <c r="L94" s="92" t="s">
        <v>114</v>
      </c>
      <c r="M94" s="91" t="s">
        <v>115</v>
      </c>
      <c r="N94" s="97" t="s">
        <v>152</v>
      </c>
      <c r="O94" s="92" t="s">
        <v>153</v>
      </c>
      <c r="P94" s="96" t="s">
        <v>58</v>
      </c>
      <c r="Q94" s="91" t="s">
        <v>116</v>
      </c>
      <c r="R94" s="92">
        <v>202219</v>
      </c>
      <c r="S94" s="92">
        <v>202219</v>
      </c>
      <c r="T94" s="92">
        <v>202219</v>
      </c>
      <c r="U94" s="91" t="s">
        <v>60</v>
      </c>
      <c r="V94" s="97"/>
      <c r="W94" s="98">
        <v>580919</v>
      </c>
      <c r="X94" s="92" t="s">
        <v>62</v>
      </c>
      <c r="Y94" s="99">
        <f t="shared" si="10"/>
        <v>6237.62</v>
      </c>
      <c r="Z94" s="99">
        <f>SUM(AQ94:AT94)</f>
        <v>582.62</v>
      </c>
      <c r="AA94" s="100">
        <f t="shared" si="11"/>
        <v>5655</v>
      </c>
      <c r="AB94" s="100">
        <v>0</v>
      </c>
      <c r="AC94" s="100">
        <v>0</v>
      </c>
      <c r="AD94" s="100">
        <v>0</v>
      </c>
      <c r="AE94" s="100">
        <v>5335.62</v>
      </c>
      <c r="AF94" s="131">
        <v>0</v>
      </c>
      <c r="AG94" s="100">
        <v>0</v>
      </c>
      <c r="AH94" s="100">
        <v>0</v>
      </c>
      <c r="AI94" s="131">
        <v>109</v>
      </c>
      <c r="AJ94" s="100">
        <v>550</v>
      </c>
      <c r="AK94" s="100">
        <v>243</v>
      </c>
      <c r="AL94" s="100">
        <v>0</v>
      </c>
      <c r="AM94" s="100">
        <v>0</v>
      </c>
      <c r="AN94" s="100">
        <v>0</v>
      </c>
      <c r="AO94" s="100">
        <v>0</v>
      </c>
      <c r="AP94" s="100">
        <v>0</v>
      </c>
      <c r="AQ94" s="100">
        <v>107</v>
      </c>
      <c r="AR94" s="100">
        <v>475.62</v>
      </c>
      <c r="AS94" s="100">
        <v>0</v>
      </c>
      <c r="AT94" s="100">
        <v>0</v>
      </c>
      <c r="AU94" s="55"/>
    </row>
    <row r="95" spans="1:64" s="4" customFormat="1" x14ac:dyDescent="0.2">
      <c r="B95" s="283" t="s">
        <v>570</v>
      </c>
      <c r="C95" s="283"/>
      <c r="D95" s="283"/>
      <c r="E95" s="283"/>
      <c r="F95" s="283"/>
      <c r="G95" s="283"/>
      <c r="H95" s="283"/>
      <c r="I95" s="283"/>
      <c r="J95" s="283"/>
      <c r="K95" s="283"/>
      <c r="L95" s="283"/>
      <c r="N95" s="138"/>
      <c r="V95" s="139" t="s">
        <v>184</v>
      </c>
      <c r="Y95" s="140">
        <f>SUM(Y86:Y94)</f>
        <v>51825.340000000004</v>
      </c>
      <c r="Z95" s="140">
        <f>SUM(Z86:Z94)</f>
        <v>4674.34</v>
      </c>
      <c r="AA95" s="140">
        <f>SUM(AA86:AA94)</f>
        <v>47151</v>
      </c>
      <c r="AB95" s="140">
        <f>SUM(AB12:AB94)</f>
        <v>69967.999999999985</v>
      </c>
      <c r="AC95" s="140">
        <f t="shared" ref="AC95:AT95" si="13">SUM(AC12:AC94)</f>
        <v>33680.06</v>
      </c>
      <c r="AD95" s="140">
        <f t="shared" si="13"/>
        <v>344194.45000000007</v>
      </c>
      <c r="AE95" s="140">
        <f t="shared" si="13"/>
        <v>44737.840000000011</v>
      </c>
      <c r="AF95" s="140">
        <f t="shared" si="13"/>
        <v>0</v>
      </c>
      <c r="AG95" s="140">
        <f t="shared" si="13"/>
        <v>0</v>
      </c>
      <c r="AH95" s="140">
        <f t="shared" si="13"/>
        <v>0</v>
      </c>
      <c r="AI95" s="140">
        <f t="shared" si="13"/>
        <v>1124</v>
      </c>
      <c r="AJ95" s="140">
        <f t="shared" si="13"/>
        <v>4950</v>
      </c>
      <c r="AK95" s="140">
        <f t="shared" si="13"/>
        <v>1013.5</v>
      </c>
      <c r="AL95" s="140">
        <f t="shared" si="13"/>
        <v>0</v>
      </c>
      <c r="AM95" s="140">
        <f t="shared" si="13"/>
        <v>0</v>
      </c>
      <c r="AN95" s="140">
        <f t="shared" si="13"/>
        <v>0</v>
      </c>
      <c r="AO95" s="140">
        <f t="shared" si="13"/>
        <v>0</v>
      </c>
      <c r="AP95" s="140">
        <f t="shared" si="13"/>
        <v>0</v>
      </c>
      <c r="AQ95" s="140">
        <f t="shared" si="13"/>
        <v>897</v>
      </c>
      <c r="AR95" s="140">
        <f t="shared" si="13"/>
        <v>53037.289999999979</v>
      </c>
      <c r="AS95" s="140">
        <f t="shared" si="13"/>
        <v>0</v>
      </c>
      <c r="AT95" s="140">
        <f t="shared" si="13"/>
        <v>1046</v>
      </c>
      <c r="AU95" s="71"/>
    </row>
    <row r="96" spans="1:64" s="101" customFormat="1" x14ac:dyDescent="0.2">
      <c r="A96" s="101">
        <v>2</v>
      </c>
      <c r="B96" s="102">
        <v>11</v>
      </c>
      <c r="C96" s="103" t="s">
        <v>502</v>
      </c>
      <c r="D96" s="103" t="s">
        <v>503</v>
      </c>
      <c r="E96" s="103" t="s">
        <v>425</v>
      </c>
      <c r="F96" s="103" t="s">
        <v>504</v>
      </c>
      <c r="G96" s="104" t="s">
        <v>505</v>
      </c>
      <c r="H96" s="105">
        <v>44439</v>
      </c>
      <c r="I96" s="106" t="s">
        <v>52</v>
      </c>
      <c r="J96" s="107" t="s">
        <v>158</v>
      </c>
      <c r="K96" s="102">
        <v>114</v>
      </c>
      <c r="L96" s="103" t="s">
        <v>506</v>
      </c>
      <c r="M96" s="102" t="s">
        <v>115</v>
      </c>
      <c r="N96" s="108" t="s">
        <v>500</v>
      </c>
      <c r="O96" s="103" t="s">
        <v>501</v>
      </c>
      <c r="P96" s="107" t="s">
        <v>58</v>
      </c>
      <c r="Q96" s="102" t="s">
        <v>163</v>
      </c>
      <c r="R96" s="92">
        <v>202212</v>
      </c>
      <c r="S96" s="92">
        <v>202212</v>
      </c>
      <c r="T96" s="92">
        <v>202212</v>
      </c>
      <c r="U96" s="102" t="s">
        <v>60</v>
      </c>
      <c r="V96" s="108"/>
      <c r="W96" s="109">
        <v>544148</v>
      </c>
      <c r="X96" s="103" t="s">
        <v>62</v>
      </c>
      <c r="Y96" s="99">
        <v>3051.43</v>
      </c>
      <c r="Z96" s="99">
        <f>AR96</f>
        <v>51.43</v>
      </c>
      <c r="AA96" s="99">
        <f>Y96-Z96</f>
        <v>3000</v>
      </c>
      <c r="AB96" s="110">
        <v>0</v>
      </c>
      <c r="AC96" s="110">
        <v>0</v>
      </c>
      <c r="AD96" s="111">
        <v>3051.43</v>
      </c>
      <c r="AE96" s="110">
        <v>0</v>
      </c>
      <c r="AF96" s="110">
        <v>0</v>
      </c>
      <c r="AG96" s="100">
        <v>0</v>
      </c>
      <c r="AH96" s="100">
        <v>0</v>
      </c>
      <c r="AI96" s="110">
        <v>0</v>
      </c>
      <c r="AJ96" s="110">
        <v>0</v>
      </c>
      <c r="AK96" s="110">
        <v>0</v>
      </c>
      <c r="AL96" s="100">
        <v>0</v>
      </c>
      <c r="AM96" s="100">
        <v>0</v>
      </c>
      <c r="AN96" s="100">
        <v>0</v>
      </c>
      <c r="AO96" s="100">
        <v>0</v>
      </c>
      <c r="AP96" s="100">
        <v>0</v>
      </c>
      <c r="AQ96" s="110">
        <v>0</v>
      </c>
      <c r="AR96" s="100">
        <v>51.43</v>
      </c>
      <c r="AS96" s="100">
        <v>0</v>
      </c>
      <c r="AT96" s="110">
        <v>0</v>
      </c>
      <c r="AU96" s="55"/>
      <c r="AV96" s="26"/>
      <c r="AW96" s="58"/>
      <c r="AX96" s="26"/>
      <c r="AY96" s="58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s="101" customFormat="1" x14ac:dyDescent="0.2">
      <c r="A97" s="101">
        <v>3</v>
      </c>
      <c r="B97" s="102">
        <v>12</v>
      </c>
      <c r="C97" s="103" t="s">
        <v>507</v>
      </c>
      <c r="D97" s="103" t="s">
        <v>508</v>
      </c>
      <c r="E97" s="103" t="s">
        <v>484</v>
      </c>
      <c r="F97" s="103" t="s">
        <v>65</v>
      </c>
      <c r="G97" s="104" t="s">
        <v>509</v>
      </c>
      <c r="H97" s="105">
        <v>44439</v>
      </c>
      <c r="I97" s="106" t="s">
        <v>52</v>
      </c>
      <c r="J97" s="107" t="s">
        <v>158</v>
      </c>
      <c r="K97" s="102">
        <v>114</v>
      </c>
      <c r="L97" s="103" t="s">
        <v>510</v>
      </c>
      <c r="M97" s="102" t="s">
        <v>115</v>
      </c>
      <c r="N97" s="108" t="s">
        <v>500</v>
      </c>
      <c r="O97" s="103" t="s">
        <v>501</v>
      </c>
      <c r="P97" s="107" t="s">
        <v>58</v>
      </c>
      <c r="Q97" s="102" t="s">
        <v>163</v>
      </c>
      <c r="R97" s="92">
        <v>202212</v>
      </c>
      <c r="S97" s="92">
        <v>202212</v>
      </c>
      <c r="T97" s="92">
        <v>202212</v>
      </c>
      <c r="U97" s="102" t="s">
        <v>60</v>
      </c>
      <c r="V97" s="108"/>
      <c r="W97" s="103">
        <v>911311</v>
      </c>
      <c r="X97" s="103" t="s">
        <v>62</v>
      </c>
      <c r="Y97" s="99">
        <f>AD97</f>
        <v>2252</v>
      </c>
      <c r="Z97" s="99">
        <v>0</v>
      </c>
      <c r="AA97" s="100">
        <f>Y97-Z97</f>
        <v>2252</v>
      </c>
      <c r="AB97" s="110">
        <v>0</v>
      </c>
      <c r="AC97" s="110">
        <v>0</v>
      </c>
      <c r="AD97" s="111">
        <v>2252</v>
      </c>
      <c r="AE97" s="110">
        <v>0</v>
      </c>
      <c r="AF97" s="110">
        <v>0</v>
      </c>
      <c r="AG97" s="100">
        <v>0</v>
      </c>
      <c r="AH97" s="100">
        <v>0</v>
      </c>
      <c r="AI97" s="110">
        <v>0</v>
      </c>
      <c r="AJ97" s="110">
        <v>0</v>
      </c>
      <c r="AK97" s="110">
        <v>0</v>
      </c>
      <c r="AL97" s="100">
        <v>0</v>
      </c>
      <c r="AM97" s="100">
        <v>0</v>
      </c>
      <c r="AN97" s="100">
        <v>0</v>
      </c>
      <c r="AO97" s="100">
        <v>0</v>
      </c>
      <c r="AP97" s="100">
        <v>0</v>
      </c>
      <c r="AQ97" s="110">
        <v>0</v>
      </c>
      <c r="AR97" s="100">
        <v>0</v>
      </c>
      <c r="AS97" s="100">
        <v>0</v>
      </c>
      <c r="AT97" s="110">
        <v>0</v>
      </c>
      <c r="AU97" s="55"/>
      <c r="AV97" s="26"/>
      <c r="AW97" s="58"/>
      <c r="AX97" s="26"/>
      <c r="AY97" s="58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s="26" customFormat="1" ht="12.75" customHeight="1" x14ac:dyDescent="0.2">
      <c r="A98" s="26">
        <v>4</v>
      </c>
      <c r="B98" s="91">
        <v>87</v>
      </c>
      <c r="C98" s="92" t="s">
        <v>511</v>
      </c>
      <c r="D98" s="92" t="s">
        <v>512</v>
      </c>
      <c r="E98" s="92" t="s">
        <v>513</v>
      </c>
      <c r="F98" s="92" t="s">
        <v>514</v>
      </c>
      <c r="G98" s="92" t="s">
        <v>515</v>
      </c>
      <c r="H98" s="94">
        <v>44658</v>
      </c>
      <c r="I98" s="95" t="s">
        <v>52</v>
      </c>
      <c r="J98" s="96" t="s">
        <v>158</v>
      </c>
      <c r="K98" s="91">
        <v>114</v>
      </c>
      <c r="L98" s="92" t="s">
        <v>516</v>
      </c>
      <c r="M98" s="91" t="s">
        <v>115</v>
      </c>
      <c r="N98" s="97" t="s">
        <v>500</v>
      </c>
      <c r="O98" s="92" t="s">
        <v>501</v>
      </c>
      <c r="P98" s="96" t="s">
        <v>58</v>
      </c>
      <c r="Q98" s="91" t="s">
        <v>163</v>
      </c>
      <c r="R98" s="92">
        <v>202212</v>
      </c>
      <c r="S98" s="92">
        <v>202212</v>
      </c>
      <c r="T98" s="92">
        <v>202212</v>
      </c>
      <c r="U98" s="91" t="s">
        <v>60</v>
      </c>
      <c r="V98" s="97"/>
      <c r="W98" s="98">
        <v>632236</v>
      </c>
      <c r="X98" s="92" t="s">
        <v>62</v>
      </c>
      <c r="Y98" s="99">
        <f>AD98</f>
        <v>3051.43</v>
      </c>
      <c r="Z98" s="99">
        <f>AR98</f>
        <v>51.43</v>
      </c>
      <c r="AA98" s="100">
        <f>Y98-Z98</f>
        <v>3000</v>
      </c>
      <c r="AB98" s="100">
        <v>0</v>
      </c>
      <c r="AC98" s="100">
        <v>0</v>
      </c>
      <c r="AD98" s="100">
        <v>3051.43</v>
      </c>
      <c r="AE98" s="100">
        <v>0</v>
      </c>
      <c r="AF98" s="100">
        <v>0</v>
      </c>
      <c r="AG98" s="100">
        <v>0</v>
      </c>
      <c r="AH98" s="100">
        <v>0</v>
      </c>
      <c r="AI98" s="100">
        <v>0</v>
      </c>
      <c r="AJ98" s="100">
        <v>0</v>
      </c>
      <c r="AK98" s="100">
        <v>0</v>
      </c>
      <c r="AL98" s="100">
        <v>0</v>
      </c>
      <c r="AM98" s="100">
        <v>0</v>
      </c>
      <c r="AN98" s="100">
        <v>0</v>
      </c>
      <c r="AO98" s="100">
        <v>0</v>
      </c>
      <c r="AP98" s="100">
        <v>0</v>
      </c>
      <c r="AQ98" s="100">
        <v>0</v>
      </c>
      <c r="AR98" s="100">
        <v>51.43</v>
      </c>
      <c r="AS98" s="100">
        <v>0</v>
      </c>
      <c r="AT98" s="100">
        <v>0</v>
      </c>
      <c r="AU98" s="55"/>
    </row>
    <row r="99" spans="1:64" s="26" customFormat="1" x14ac:dyDescent="0.2">
      <c r="B99" s="112"/>
      <c r="C99" s="113"/>
      <c r="D99" s="113"/>
      <c r="E99" s="113"/>
      <c r="F99" s="113"/>
      <c r="G99" s="113"/>
      <c r="H99" s="88"/>
      <c r="I99" s="89"/>
      <c r="J99" s="114"/>
      <c r="K99" s="112"/>
      <c r="L99" s="113"/>
      <c r="M99" s="112"/>
      <c r="N99" s="115"/>
      <c r="O99" s="113"/>
      <c r="P99" s="114"/>
      <c r="Q99" s="112"/>
      <c r="R99" s="113"/>
      <c r="S99" s="113"/>
      <c r="T99" s="113"/>
      <c r="U99" s="112"/>
      <c r="V99" s="115"/>
      <c r="W99" s="116"/>
      <c r="X99" s="113"/>
      <c r="Y99" s="154">
        <f>SUM(Y96:Y98)</f>
        <v>8354.86</v>
      </c>
      <c r="Z99" s="154">
        <f>SUM(Z96:Z98)</f>
        <v>102.86</v>
      </c>
      <c r="AA99" s="154">
        <f>SUM(AA96:AA98)</f>
        <v>8252</v>
      </c>
      <c r="AB99" s="154">
        <f t="shared" ref="AB99:AT99" si="14">SUM(AB20:AB98)</f>
        <v>69967.999999999985</v>
      </c>
      <c r="AC99" s="154">
        <f t="shared" si="14"/>
        <v>47002.83</v>
      </c>
      <c r="AD99" s="154">
        <f t="shared" si="14"/>
        <v>696743.76000000024</v>
      </c>
      <c r="AE99" s="154">
        <f t="shared" si="14"/>
        <v>89475.680000000022</v>
      </c>
      <c r="AF99" s="154">
        <f t="shared" si="14"/>
        <v>0</v>
      </c>
      <c r="AG99" s="154">
        <f t="shared" si="14"/>
        <v>0</v>
      </c>
      <c r="AH99" s="154">
        <f t="shared" si="14"/>
        <v>0</v>
      </c>
      <c r="AI99" s="154">
        <f t="shared" si="14"/>
        <v>2248</v>
      </c>
      <c r="AJ99" s="154">
        <f t="shared" si="14"/>
        <v>9900</v>
      </c>
      <c r="AK99" s="154">
        <f t="shared" si="14"/>
        <v>2027</v>
      </c>
      <c r="AL99" s="154">
        <f t="shared" si="14"/>
        <v>0</v>
      </c>
      <c r="AM99" s="154">
        <f t="shared" si="14"/>
        <v>0</v>
      </c>
      <c r="AN99" s="154">
        <f t="shared" si="14"/>
        <v>0</v>
      </c>
      <c r="AO99" s="154">
        <f t="shared" si="14"/>
        <v>0</v>
      </c>
      <c r="AP99" s="154">
        <f t="shared" si="14"/>
        <v>0</v>
      </c>
      <c r="AQ99" s="154">
        <f t="shared" si="14"/>
        <v>1794</v>
      </c>
      <c r="AR99" s="154">
        <f t="shared" si="14"/>
        <v>92406.149999999965</v>
      </c>
      <c r="AS99" s="154">
        <f t="shared" si="14"/>
        <v>0</v>
      </c>
      <c r="AT99" s="154">
        <f t="shared" si="14"/>
        <v>2092</v>
      </c>
      <c r="AU99" s="55"/>
    </row>
    <row r="100" spans="1:64" s="26" customFormat="1" x14ac:dyDescent="0.2">
      <c r="B100" s="112"/>
      <c r="C100" s="113"/>
      <c r="D100" s="113"/>
      <c r="E100" s="113"/>
      <c r="F100" s="113"/>
      <c r="G100" s="113"/>
      <c r="H100" s="88"/>
      <c r="I100" s="89"/>
      <c r="J100" s="114"/>
      <c r="K100" s="112"/>
      <c r="L100" s="113"/>
      <c r="M100" s="112"/>
      <c r="N100" s="115"/>
      <c r="O100" s="113"/>
      <c r="P100" s="114"/>
      <c r="Q100" s="112"/>
      <c r="R100" s="113"/>
      <c r="S100" s="113"/>
      <c r="T100" s="113"/>
      <c r="U100" s="112"/>
      <c r="V100" s="115"/>
      <c r="W100" s="116"/>
      <c r="X100" s="113"/>
      <c r="Y100" s="279"/>
      <c r="Z100" s="279"/>
      <c r="AA100" s="279"/>
      <c r="AB100" s="279"/>
      <c r="AC100" s="279"/>
      <c r="AD100" s="279"/>
      <c r="AE100" s="279"/>
      <c r="AF100" s="279"/>
      <c r="AG100" s="279"/>
      <c r="AH100" s="279"/>
      <c r="AI100" s="279"/>
      <c r="AJ100" s="279"/>
      <c r="AK100" s="279"/>
      <c r="AL100" s="279"/>
      <c r="AM100" s="279"/>
      <c r="AN100" s="279"/>
      <c r="AO100" s="279"/>
      <c r="AP100" s="279"/>
      <c r="AQ100" s="279"/>
      <c r="AR100" s="279"/>
      <c r="AS100" s="279"/>
      <c r="AT100" s="279"/>
      <c r="AU100" s="55"/>
    </row>
    <row r="101" spans="1:64" s="26" customFormat="1" x14ac:dyDescent="0.2">
      <c r="B101" s="112"/>
      <c r="C101" s="113"/>
      <c r="D101" s="113"/>
      <c r="E101" s="113"/>
      <c r="F101" s="113"/>
      <c r="G101" s="113"/>
      <c r="H101" s="88"/>
      <c r="I101" s="89"/>
      <c r="J101" s="114"/>
      <c r="K101" s="112"/>
      <c r="L101" s="113"/>
      <c r="M101" s="112"/>
      <c r="N101" s="115"/>
      <c r="O101" s="113"/>
      <c r="P101" s="114"/>
      <c r="Q101" s="112"/>
      <c r="R101" s="113"/>
      <c r="S101" s="113"/>
      <c r="T101" s="113"/>
      <c r="U101" s="112"/>
      <c r="V101" s="115"/>
      <c r="W101" s="116"/>
      <c r="X101" s="113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79"/>
      <c r="AK101" s="279"/>
      <c r="AL101" s="279"/>
      <c r="AM101" s="279"/>
      <c r="AN101" s="279"/>
      <c r="AO101" s="279"/>
      <c r="AP101" s="279"/>
      <c r="AQ101" s="279"/>
      <c r="AR101" s="279"/>
      <c r="AS101" s="279"/>
      <c r="AT101" s="279"/>
      <c r="AU101" s="55"/>
    </row>
    <row r="102" spans="1:64" s="26" customFormat="1" x14ac:dyDescent="0.2">
      <c r="B102" s="112"/>
      <c r="C102" s="113"/>
      <c r="D102" s="113"/>
      <c r="E102" s="113"/>
      <c r="F102" s="113"/>
      <c r="G102" s="113"/>
      <c r="H102" s="88"/>
      <c r="I102" s="89"/>
      <c r="J102" s="114"/>
      <c r="K102" s="112"/>
      <c r="L102" s="113"/>
      <c r="M102" s="112"/>
      <c r="N102" s="115"/>
      <c r="O102" s="113"/>
      <c r="P102" s="114"/>
      <c r="Q102" s="112"/>
      <c r="R102" s="113"/>
      <c r="S102" s="113"/>
      <c r="T102" s="113"/>
      <c r="U102" s="112"/>
      <c r="V102" s="115"/>
      <c r="W102" s="116"/>
      <c r="X102" s="113"/>
      <c r="Y102" s="279"/>
      <c r="Z102" s="279"/>
      <c r="AA102" s="279"/>
      <c r="AB102" s="279"/>
      <c r="AC102" s="279"/>
      <c r="AD102" s="279"/>
      <c r="AE102" s="279"/>
      <c r="AF102" s="279"/>
      <c r="AG102" s="279"/>
      <c r="AH102" s="279"/>
      <c r="AI102" s="279"/>
      <c r="AJ102" s="279"/>
      <c r="AK102" s="279"/>
      <c r="AL102" s="279"/>
      <c r="AM102" s="279"/>
      <c r="AN102" s="279"/>
      <c r="AO102" s="279"/>
      <c r="AP102" s="279"/>
      <c r="AQ102" s="279"/>
      <c r="AR102" s="279"/>
      <c r="AS102" s="279"/>
      <c r="AT102" s="279"/>
      <c r="AU102" s="55"/>
    </row>
    <row r="103" spans="1:64" s="26" customFormat="1" x14ac:dyDescent="0.2">
      <c r="B103" s="112"/>
      <c r="C103" s="113"/>
      <c r="D103" s="113"/>
      <c r="E103" s="113"/>
      <c r="F103" s="113"/>
      <c r="G103" s="113"/>
      <c r="H103" s="88"/>
      <c r="I103" s="89"/>
      <c r="J103" s="114"/>
      <c r="K103" s="112"/>
      <c r="L103" s="113"/>
      <c r="M103" s="112"/>
      <c r="N103" s="115"/>
      <c r="O103" s="113"/>
      <c r="P103" s="114"/>
      <c r="Q103" s="112"/>
      <c r="R103" s="113"/>
      <c r="S103" s="113"/>
      <c r="T103" s="113"/>
      <c r="U103" s="112"/>
      <c r="V103" s="115"/>
      <c r="W103" s="116"/>
      <c r="X103" s="113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79"/>
      <c r="AK103" s="279"/>
      <c r="AL103" s="279"/>
      <c r="AM103" s="279"/>
      <c r="AN103" s="279"/>
      <c r="AO103" s="279"/>
      <c r="AP103" s="279"/>
      <c r="AQ103" s="279"/>
      <c r="AR103" s="279"/>
      <c r="AS103" s="279"/>
      <c r="AT103" s="279"/>
      <c r="AU103" s="55"/>
    </row>
    <row r="104" spans="1:64" s="26" customFormat="1" x14ac:dyDescent="0.2">
      <c r="B104" s="112"/>
      <c r="C104" s="113"/>
      <c r="D104" s="113"/>
      <c r="E104" s="113"/>
      <c r="F104" s="113"/>
      <c r="G104" s="113"/>
      <c r="H104" s="88"/>
      <c r="I104" s="89"/>
      <c r="J104" s="114"/>
      <c r="K104" s="112"/>
      <c r="L104" s="113"/>
      <c r="M104" s="112"/>
      <c r="N104" s="115"/>
      <c r="O104" s="113"/>
      <c r="P104" s="114"/>
      <c r="Q104" s="112"/>
      <c r="R104" s="113"/>
      <c r="S104" s="113"/>
      <c r="T104" s="113"/>
      <c r="U104" s="112"/>
      <c r="V104" s="115"/>
      <c r="W104" s="116"/>
      <c r="X104" s="113"/>
      <c r="Y104" s="279"/>
      <c r="Z104" s="279"/>
      <c r="AA104" s="279"/>
      <c r="AB104" s="279"/>
      <c r="AC104" s="279"/>
      <c r="AD104" s="279"/>
      <c r="AE104" s="279"/>
      <c r="AF104" s="279"/>
      <c r="AG104" s="279"/>
      <c r="AH104" s="279"/>
      <c r="AI104" s="279"/>
      <c r="AJ104" s="279"/>
      <c r="AK104" s="279"/>
      <c r="AL104" s="279"/>
      <c r="AM104" s="279"/>
      <c r="AN104" s="279"/>
      <c r="AO104" s="279"/>
      <c r="AP104" s="279"/>
      <c r="AQ104" s="279"/>
      <c r="AR104" s="279"/>
      <c r="AS104" s="279"/>
      <c r="AT104" s="279"/>
      <c r="AU104" s="55"/>
    </row>
    <row r="105" spans="1:64" s="26" customFormat="1" x14ac:dyDescent="0.2">
      <c r="B105" s="112"/>
      <c r="C105" s="113"/>
      <c r="D105" s="113"/>
      <c r="E105" s="113"/>
      <c r="F105" s="113"/>
      <c r="G105" s="113"/>
      <c r="H105" s="88"/>
      <c r="I105" s="89"/>
      <c r="J105" s="114"/>
      <c r="K105" s="112"/>
      <c r="L105" s="113"/>
      <c r="M105" s="112"/>
      <c r="N105" s="115"/>
      <c r="O105" s="113"/>
      <c r="P105" s="114"/>
      <c r="Q105" s="112"/>
      <c r="R105" s="113"/>
      <c r="S105" s="113"/>
      <c r="T105" s="113"/>
      <c r="U105" s="112"/>
      <c r="V105" s="115"/>
      <c r="W105" s="116"/>
      <c r="X105" s="113"/>
      <c r="Y105" s="279"/>
      <c r="Z105" s="279"/>
      <c r="AA105" s="279"/>
      <c r="AB105" s="279"/>
      <c r="AC105" s="279"/>
      <c r="AD105" s="279"/>
      <c r="AE105" s="279"/>
      <c r="AF105" s="279"/>
      <c r="AG105" s="279"/>
      <c r="AH105" s="279"/>
      <c r="AI105" s="279"/>
      <c r="AJ105" s="279"/>
      <c r="AK105" s="279"/>
      <c r="AL105" s="279"/>
      <c r="AM105" s="279"/>
      <c r="AN105" s="279"/>
      <c r="AO105" s="279"/>
      <c r="AP105" s="279"/>
      <c r="AQ105" s="279"/>
      <c r="AR105" s="279"/>
      <c r="AS105" s="279"/>
      <c r="AT105" s="279"/>
      <c r="AU105" s="55"/>
    </row>
    <row r="106" spans="1:64" s="26" customFormat="1" x14ac:dyDescent="0.2">
      <c r="B106" s="112"/>
      <c r="C106" s="113"/>
      <c r="D106" s="113"/>
      <c r="E106" s="113"/>
      <c r="F106" s="113"/>
      <c r="G106" s="113"/>
      <c r="H106" s="88"/>
      <c r="I106" s="89"/>
      <c r="J106" s="114"/>
      <c r="K106" s="112"/>
      <c r="L106" s="113"/>
      <c r="M106" s="112"/>
      <c r="N106" s="115"/>
      <c r="O106" s="113"/>
      <c r="P106" s="114"/>
      <c r="Q106" s="112"/>
      <c r="R106" s="113"/>
      <c r="S106" s="113"/>
      <c r="T106" s="113"/>
      <c r="U106" s="112"/>
      <c r="V106" s="115"/>
      <c r="W106" s="116"/>
      <c r="X106" s="113"/>
      <c r="Y106" s="279"/>
      <c r="Z106" s="279"/>
      <c r="AA106" s="279"/>
      <c r="AB106" s="279"/>
      <c r="AC106" s="279"/>
      <c r="AD106" s="279"/>
      <c r="AE106" s="279"/>
      <c r="AF106" s="279"/>
      <c r="AG106" s="279"/>
      <c r="AH106" s="279"/>
      <c r="AI106" s="279"/>
      <c r="AJ106" s="279"/>
      <c r="AK106" s="279"/>
      <c r="AL106" s="279"/>
      <c r="AM106" s="279"/>
      <c r="AN106" s="279"/>
      <c r="AO106" s="279"/>
      <c r="AP106" s="279"/>
      <c r="AQ106" s="279"/>
      <c r="AR106" s="279"/>
      <c r="AS106" s="279"/>
      <c r="AT106" s="279"/>
      <c r="AU106" s="55"/>
    </row>
    <row r="107" spans="1:64" s="26" customFormat="1" x14ac:dyDescent="0.2">
      <c r="B107" s="112"/>
      <c r="C107" s="113"/>
      <c r="D107" s="113"/>
      <c r="E107" s="113"/>
      <c r="F107" s="113"/>
      <c r="G107" s="113"/>
      <c r="H107" s="88"/>
      <c r="I107" s="89"/>
      <c r="J107" s="114"/>
      <c r="K107" s="112"/>
      <c r="L107" s="113"/>
      <c r="M107" s="112"/>
      <c r="N107" s="115"/>
      <c r="O107" s="113"/>
      <c r="P107" s="114"/>
      <c r="Q107" s="112"/>
      <c r="R107" s="113"/>
      <c r="S107" s="113"/>
      <c r="T107" s="113"/>
      <c r="U107" s="112"/>
      <c r="V107" s="115"/>
      <c r="W107" s="116"/>
      <c r="X107" s="113"/>
      <c r="Y107" s="279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79"/>
      <c r="AK107" s="279"/>
      <c r="AL107" s="279"/>
      <c r="AM107" s="279"/>
      <c r="AN107" s="279"/>
      <c r="AO107" s="279"/>
      <c r="AP107" s="279"/>
      <c r="AQ107" s="279"/>
      <c r="AR107" s="279"/>
      <c r="AS107" s="279"/>
      <c r="AT107" s="279"/>
      <c r="AU107" s="55"/>
    </row>
    <row r="108" spans="1:64" s="26" customFormat="1" x14ac:dyDescent="0.2">
      <c r="B108" s="112"/>
      <c r="C108" s="113"/>
      <c r="D108" s="113"/>
      <c r="E108" s="113"/>
      <c r="F108" s="113"/>
      <c r="G108" s="113"/>
      <c r="H108" s="88"/>
      <c r="I108" s="89"/>
      <c r="J108" s="114"/>
      <c r="K108" s="112"/>
      <c r="L108" s="113"/>
      <c r="M108" s="112"/>
      <c r="N108" s="115"/>
      <c r="O108" s="113"/>
      <c r="P108" s="114"/>
      <c r="Q108" s="112"/>
      <c r="R108" s="113"/>
      <c r="S108" s="113"/>
      <c r="T108" s="113"/>
      <c r="U108" s="112"/>
      <c r="V108" s="115"/>
      <c r="W108" s="116"/>
      <c r="X108" s="113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55"/>
    </row>
    <row r="109" spans="1:64" s="26" customFormat="1" x14ac:dyDescent="0.2">
      <c r="B109" s="112"/>
      <c r="C109" s="113"/>
      <c r="D109" s="113"/>
      <c r="E109" s="113"/>
      <c r="F109" s="113"/>
      <c r="G109" s="113"/>
      <c r="H109" s="88"/>
      <c r="I109" s="89"/>
      <c r="J109" s="114"/>
      <c r="K109" s="112"/>
      <c r="L109" s="113"/>
      <c r="M109" s="112"/>
      <c r="N109" s="115"/>
      <c r="O109" s="113"/>
      <c r="P109" s="114"/>
      <c r="Q109" s="112"/>
      <c r="R109" s="113"/>
      <c r="S109" s="113"/>
      <c r="T109" s="113"/>
      <c r="U109" s="112"/>
      <c r="V109" s="115"/>
      <c r="W109" s="116"/>
      <c r="X109" s="113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279"/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55"/>
    </row>
    <row r="110" spans="1:64" x14ac:dyDescent="0.2">
      <c r="B110" s="284" t="s">
        <v>517</v>
      </c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</row>
    <row r="111" spans="1:64" s="26" customFormat="1" x14ac:dyDescent="0.2">
      <c r="A111" s="26">
        <v>1</v>
      </c>
      <c r="B111" s="91">
        <v>2</v>
      </c>
      <c r="C111" s="92" t="s">
        <v>496</v>
      </c>
      <c r="D111" s="92" t="s">
        <v>497</v>
      </c>
      <c r="E111" s="92" t="s">
        <v>484</v>
      </c>
      <c r="F111" s="92" t="s">
        <v>74</v>
      </c>
      <c r="G111" s="93" t="s">
        <v>518</v>
      </c>
      <c r="H111" s="94">
        <v>44439</v>
      </c>
      <c r="I111" s="95" t="s">
        <v>52</v>
      </c>
      <c r="J111" s="96" t="s">
        <v>53</v>
      </c>
      <c r="K111" s="91">
        <v>111</v>
      </c>
      <c r="L111" s="92" t="s">
        <v>519</v>
      </c>
      <c r="M111" s="91" t="s">
        <v>55</v>
      </c>
      <c r="N111" s="97" t="s">
        <v>520</v>
      </c>
      <c r="O111" s="92" t="s">
        <v>517</v>
      </c>
      <c r="P111" s="96" t="s">
        <v>58</v>
      </c>
      <c r="Q111" s="91" t="s">
        <v>59</v>
      </c>
      <c r="R111" s="92">
        <v>202212</v>
      </c>
      <c r="S111" s="92">
        <v>202212</v>
      </c>
      <c r="T111" s="92">
        <v>202212</v>
      </c>
      <c r="U111" s="91" t="s">
        <v>60</v>
      </c>
      <c r="V111" s="97"/>
      <c r="W111" s="98">
        <v>864678</v>
      </c>
      <c r="X111" s="92" t="s">
        <v>62</v>
      </c>
      <c r="Y111" s="99">
        <f t="shared" ref="Y111:Y128" si="15">AD111</f>
        <v>5196.33</v>
      </c>
      <c r="Z111" s="99">
        <f t="shared" ref="Z111:Z127" si="16">SUM(AQ111:AT111)</f>
        <v>453.33</v>
      </c>
      <c r="AA111" s="100">
        <f t="shared" ref="AA111:AA128" si="17">SUM(Y111-Z111)</f>
        <v>4743</v>
      </c>
      <c r="AB111" s="100"/>
      <c r="AC111" s="100"/>
      <c r="AD111" s="100">
        <v>5196.33</v>
      </c>
      <c r="AE111" s="100">
        <v>0</v>
      </c>
      <c r="AF111" s="100">
        <v>0</v>
      </c>
      <c r="AG111" s="100">
        <v>0</v>
      </c>
      <c r="AH111" s="100">
        <v>0</v>
      </c>
      <c r="AI111" s="100">
        <v>0</v>
      </c>
      <c r="AJ111" s="100">
        <v>0</v>
      </c>
      <c r="AK111" s="100">
        <v>0</v>
      </c>
      <c r="AL111" s="100">
        <v>0</v>
      </c>
      <c r="AM111" s="100">
        <v>0</v>
      </c>
      <c r="AN111" s="100">
        <v>0</v>
      </c>
      <c r="AO111" s="100">
        <v>0</v>
      </c>
      <c r="AP111" s="100">
        <v>0</v>
      </c>
      <c r="AQ111" s="100">
        <v>0</v>
      </c>
      <c r="AR111" s="100">
        <v>453.33</v>
      </c>
      <c r="AS111" s="100">
        <v>0</v>
      </c>
      <c r="AT111" s="100">
        <v>0</v>
      </c>
      <c r="AU111" s="55"/>
      <c r="AW111" s="58"/>
      <c r="AY111" s="58"/>
    </row>
    <row r="112" spans="1:64" s="101" customFormat="1" x14ac:dyDescent="0.2">
      <c r="A112" s="26">
        <v>2</v>
      </c>
      <c r="B112" s="102">
        <v>5</v>
      </c>
      <c r="C112" s="103" t="s">
        <v>507</v>
      </c>
      <c r="D112" s="103" t="s">
        <v>508</v>
      </c>
      <c r="E112" s="103" t="s">
        <v>74</v>
      </c>
      <c r="F112" s="103" t="s">
        <v>74</v>
      </c>
      <c r="G112" s="104" t="s">
        <v>521</v>
      </c>
      <c r="H112" s="105">
        <v>44439</v>
      </c>
      <c r="I112" s="106" t="s">
        <v>52</v>
      </c>
      <c r="J112" s="107" t="s">
        <v>158</v>
      </c>
      <c r="K112" s="102">
        <v>114</v>
      </c>
      <c r="L112" s="103" t="s">
        <v>522</v>
      </c>
      <c r="M112" s="102" t="s">
        <v>115</v>
      </c>
      <c r="N112" s="97" t="s">
        <v>520</v>
      </c>
      <c r="O112" s="92" t="s">
        <v>517</v>
      </c>
      <c r="P112" s="107" t="s">
        <v>58</v>
      </c>
      <c r="Q112" s="102" t="s">
        <v>163</v>
      </c>
      <c r="R112" s="92">
        <v>202212</v>
      </c>
      <c r="S112" s="92">
        <v>202212</v>
      </c>
      <c r="T112" s="92">
        <v>202212</v>
      </c>
      <c r="U112" s="102" t="s">
        <v>60</v>
      </c>
      <c r="V112" s="108"/>
      <c r="W112" s="103">
        <v>911311</v>
      </c>
      <c r="X112" s="103" t="s">
        <v>62</v>
      </c>
      <c r="Y112" s="99">
        <f t="shared" si="15"/>
        <v>1362.99</v>
      </c>
      <c r="Z112" s="99">
        <f t="shared" si="16"/>
        <v>72.98</v>
      </c>
      <c r="AA112" s="100">
        <f t="shared" si="17"/>
        <v>1290.01</v>
      </c>
      <c r="AB112" s="110"/>
      <c r="AC112" s="110"/>
      <c r="AD112" s="111">
        <v>1362.99</v>
      </c>
      <c r="AE112" s="110">
        <v>0</v>
      </c>
      <c r="AF112" s="110">
        <v>0</v>
      </c>
      <c r="AG112" s="100">
        <v>0</v>
      </c>
      <c r="AH112" s="100">
        <v>0</v>
      </c>
      <c r="AI112" s="110">
        <v>0</v>
      </c>
      <c r="AJ112" s="110">
        <v>0</v>
      </c>
      <c r="AK112" s="110">
        <v>0</v>
      </c>
      <c r="AL112" s="100">
        <v>0</v>
      </c>
      <c r="AM112" s="100">
        <v>0</v>
      </c>
      <c r="AN112" s="100">
        <v>0</v>
      </c>
      <c r="AO112" s="100">
        <v>0</v>
      </c>
      <c r="AP112" s="100">
        <v>0</v>
      </c>
      <c r="AQ112" s="110">
        <v>0</v>
      </c>
      <c r="AR112" s="100">
        <v>72.98</v>
      </c>
      <c r="AS112" s="100">
        <v>0</v>
      </c>
      <c r="AT112" s="110">
        <v>0</v>
      </c>
      <c r="AU112" s="55"/>
      <c r="AV112" s="26"/>
      <c r="AW112" s="58"/>
      <c r="AX112" s="26"/>
      <c r="AY112" s="58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s="26" customFormat="1" ht="12.75" customHeight="1" x14ac:dyDescent="0.2">
      <c r="A113" s="26">
        <v>3</v>
      </c>
      <c r="B113" s="91">
        <v>7</v>
      </c>
      <c r="C113" s="92" t="s">
        <v>511</v>
      </c>
      <c r="D113" s="92" t="s">
        <v>512</v>
      </c>
      <c r="E113" s="92" t="s">
        <v>400</v>
      </c>
      <c r="F113" s="92" t="s">
        <v>523</v>
      </c>
      <c r="G113" s="92" t="s">
        <v>524</v>
      </c>
      <c r="H113" s="94">
        <v>44658</v>
      </c>
      <c r="I113" s="95" t="s">
        <v>52</v>
      </c>
      <c r="J113" s="96" t="s">
        <v>158</v>
      </c>
      <c r="K113" s="91">
        <v>114</v>
      </c>
      <c r="L113" s="103" t="s">
        <v>522</v>
      </c>
      <c r="M113" s="91" t="s">
        <v>115</v>
      </c>
      <c r="N113" s="97" t="s">
        <v>520</v>
      </c>
      <c r="O113" s="92" t="s">
        <v>517</v>
      </c>
      <c r="P113" s="96" t="s">
        <v>58</v>
      </c>
      <c r="Q113" s="91" t="s">
        <v>163</v>
      </c>
      <c r="R113" s="92">
        <v>202212</v>
      </c>
      <c r="S113" s="92">
        <v>202212</v>
      </c>
      <c r="T113" s="92">
        <v>202212</v>
      </c>
      <c r="U113" s="91" t="s">
        <v>60</v>
      </c>
      <c r="V113" s="97"/>
      <c r="W113" s="98">
        <v>632236</v>
      </c>
      <c r="X113" s="92" t="s">
        <v>62</v>
      </c>
      <c r="Y113" s="99">
        <f t="shared" si="15"/>
        <v>4673.2700000000004</v>
      </c>
      <c r="Z113" s="99">
        <f t="shared" si="16"/>
        <v>873.27</v>
      </c>
      <c r="AA113" s="100">
        <f t="shared" si="17"/>
        <v>3800.0000000000005</v>
      </c>
      <c r="AB113" s="100"/>
      <c r="AC113" s="100"/>
      <c r="AD113" s="100">
        <v>4673.2700000000004</v>
      </c>
      <c r="AE113" s="100">
        <v>0</v>
      </c>
      <c r="AF113" s="100">
        <v>0</v>
      </c>
      <c r="AG113" s="100">
        <v>0</v>
      </c>
      <c r="AH113" s="100">
        <v>0</v>
      </c>
      <c r="AI113" s="100">
        <v>0</v>
      </c>
      <c r="AJ113" s="100">
        <v>0</v>
      </c>
      <c r="AK113" s="100">
        <v>0</v>
      </c>
      <c r="AL113" s="100">
        <v>0</v>
      </c>
      <c r="AM113" s="100">
        <v>0</v>
      </c>
      <c r="AN113" s="100">
        <v>0</v>
      </c>
      <c r="AO113" s="100">
        <v>0</v>
      </c>
      <c r="AP113" s="100">
        <v>0</v>
      </c>
      <c r="AQ113" s="100">
        <v>0</v>
      </c>
      <c r="AR113" s="100">
        <v>373.27</v>
      </c>
      <c r="AS113" s="100">
        <v>500</v>
      </c>
      <c r="AT113" s="100">
        <v>0</v>
      </c>
      <c r="AU113" s="55"/>
    </row>
    <row r="114" spans="1:64" s="26" customFormat="1" x14ac:dyDescent="0.2">
      <c r="A114" s="26">
        <v>4</v>
      </c>
      <c r="B114" s="91">
        <v>8</v>
      </c>
      <c r="C114" s="92" t="s">
        <v>496</v>
      </c>
      <c r="D114" s="92" t="s">
        <v>497</v>
      </c>
      <c r="E114" s="92" t="s">
        <v>65</v>
      </c>
      <c r="F114" s="92" t="s">
        <v>488</v>
      </c>
      <c r="G114" s="93" t="s">
        <v>525</v>
      </c>
      <c r="H114" s="94">
        <v>44439</v>
      </c>
      <c r="I114" s="95" t="s">
        <v>52</v>
      </c>
      <c r="J114" s="96" t="s">
        <v>53</v>
      </c>
      <c r="K114" s="91">
        <v>111</v>
      </c>
      <c r="L114" s="103" t="s">
        <v>522</v>
      </c>
      <c r="M114" s="91" t="s">
        <v>55</v>
      </c>
      <c r="N114" s="97" t="s">
        <v>520</v>
      </c>
      <c r="O114" s="92" t="s">
        <v>517</v>
      </c>
      <c r="P114" s="96" t="s">
        <v>58</v>
      </c>
      <c r="Q114" s="91" t="s">
        <v>59</v>
      </c>
      <c r="R114" s="92">
        <v>202212</v>
      </c>
      <c r="S114" s="92">
        <v>202212</v>
      </c>
      <c r="T114" s="92">
        <v>202212</v>
      </c>
      <c r="U114" s="91" t="s">
        <v>60</v>
      </c>
      <c r="V114" s="97"/>
      <c r="W114" s="98">
        <v>864678</v>
      </c>
      <c r="X114" s="92" t="s">
        <v>62</v>
      </c>
      <c r="Y114" s="99">
        <f t="shared" si="15"/>
        <v>6798.04</v>
      </c>
      <c r="Z114" s="99">
        <f t="shared" si="16"/>
        <v>555.04</v>
      </c>
      <c r="AA114" s="100">
        <f t="shared" si="17"/>
        <v>6243</v>
      </c>
      <c r="AB114" s="100"/>
      <c r="AC114" s="100"/>
      <c r="AD114" s="100">
        <v>6798.04</v>
      </c>
      <c r="AE114" s="100">
        <v>0</v>
      </c>
      <c r="AF114" s="100">
        <v>0</v>
      </c>
      <c r="AG114" s="100">
        <v>0</v>
      </c>
      <c r="AH114" s="100">
        <v>0</v>
      </c>
      <c r="AI114" s="100">
        <v>0</v>
      </c>
      <c r="AJ114" s="100">
        <v>0</v>
      </c>
      <c r="AK114" s="100">
        <v>0</v>
      </c>
      <c r="AL114" s="100">
        <v>0</v>
      </c>
      <c r="AM114" s="100">
        <v>0</v>
      </c>
      <c r="AN114" s="100">
        <v>0</v>
      </c>
      <c r="AO114" s="100">
        <v>0</v>
      </c>
      <c r="AP114" s="100">
        <v>0</v>
      </c>
      <c r="AQ114" s="100">
        <v>0</v>
      </c>
      <c r="AR114" s="100">
        <v>555.04</v>
      </c>
      <c r="AS114" s="100">
        <v>0</v>
      </c>
      <c r="AT114" s="100">
        <v>0</v>
      </c>
      <c r="AU114" s="55"/>
      <c r="AW114" s="58"/>
      <c r="AY114" s="58"/>
    </row>
    <row r="115" spans="1:64" s="101" customFormat="1" x14ac:dyDescent="0.2">
      <c r="A115" s="26">
        <v>5</v>
      </c>
      <c r="B115" s="102">
        <v>9</v>
      </c>
      <c r="C115" s="103" t="s">
        <v>502</v>
      </c>
      <c r="D115" s="103" t="s">
        <v>503</v>
      </c>
      <c r="E115" s="103" t="s">
        <v>526</v>
      </c>
      <c r="F115" s="103" t="s">
        <v>338</v>
      </c>
      <c r="G115" s="104" t="s">
        <v>509</v>
      </c>
      <c r="H115" s="105">
        <v>44439</v>
      </c>
      <c r="I115" s="106" t="s">
        <v>52</v>
      </c>
      <c r="J115" s="107" t="s">
        <v>158</v>
      </c>
      <c r="K115" s="102">
        <v>114</v>
      </c>
      <c r="L115" s="103" t="s">
        <v>522</v>
      </c>
      <c r="M115" s="102" t="s">
        <v>115</v>
      </c>
      <c r="N115" s="97" t="s">
        <v>520</v>
      </c>
      <c r="O115" s="92" t="s">
        <v>517</v>
      </c>
      <c r="P115" s="107" t="s">
        <v>58</v>
      </c>
      <c r="Q115" s="102" t="s">
        <v>163</v>
      </c>
      <c r="R115" s="92">
        <v>202212</v>
      </c>
      <c r="S115" s="92">
        <v>202212</v>
      </c>
      <c r="T115" s="92">
        <v>202212</v>
      </c>
      <c r="U115" s="102" t="s">
        <v>60</v>
      </c>
      <c r="V115" s="108"/>
      <c r="W115" s="109">
        <v>544148</v>
      </c>
      <c r="X115" s="103" t="s">
        <v>62</v>
      </c>
      <c r="Y115" s="99">
        <f t="shared" si="15"/>
        <v>4112.22</v>
      </c>
      <c r="Z115" s="99">
        <f t="shared" si="16"/>
        <v>312.22000000000003</v>
      </c>
      <c r="AA115" s="100">
        <f t="shared" si="17"/>
        <v>3800</v>
      </c>
      <c r="AB115" s="110"/>
      <c r="AC115" s="110"/>
      <c r="AD115" s="111">
        <v>4112.22</v>
      </c>
      <c r="AE115" s="110">
        <v>0</v>
      </c>
      <c r="AF115" s="110">
        <v>0</v>
      </c>
      <c r="AG115" s="100">
        <v>0</v>
      </c>
      <c r="AH115" s="100">
        <v>0</v>
      </c>
      <c r="AI115" s="110">
        <v>0</v>
      </c>
      <c r="AJ115" s="110">
        <v>0</v>
      </c>
      <c r="AK115" s="110">
        <v>0</v>
      </c>
      <c r="AL115" s="100">
        <v>0</v>
      </c>
      <c r="AM115" s="100">
        <v>0</v>
      </c>
      <c r="AN115" s="100">
        <v>0</v>
      </c>
      <c r="AO115" s="100">
        <v>0</v>
      </c>
      <c r="AP115" s="100">
        <v>0</v>
      </c>
      <c r="AQ115" s="110">
        <v>0</v>
      </c>
      <c r="AR115" s="100">
        <v>312.22000000000003</v>
      </c>
      <c r="AS115" s="100">
        <v>0</v>
      </c>
      <c r="AT115" s="110">
        <v>0</v>
      </c>
      <c r="AU115" s="55"/>
      <c r="AV115" s="26"/>
      <c r="AW115" s="58"/>
      <c r="AX115" s="26"/>
      <c r="AY115" s="58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s="101" customFormat="1" x14ac:dyDescent="0.2">
      <c r="A116" s="26">
        <v>6</v>
      </c>
      <c r="B116" s="102">
        <v>10</v>
      </c>
      <c r="C116" s="103" t="s">
        <v>507</v>
      </c>
      <c r="D116" s="103" t="s">
        <v>508</v>
      </c>
      <c r="E116" s="103" t="s">
        <v>527</v>
      </c>
      <c r="F116" s="103" t="s">
        <v>528</v>
      </c>
      <c r="G116" s="104" t="s">
        <v>529</v>
      </c>
      <c r="H116" s="105">
        <v>44439</v>
      </c>
      <c r="I116" s="106" t="s">
        <v>52</v>
      </c>
      <c r="J116" s="107" t="s">
        <v>158</v>
      </c>
      <c r="K116" s="102">
        <v>114</v>
      </c>
      <c r="L116" s="103" t="s">
        <v>522</v>
      </c>
      <c r="M116" s="102" t="s">
        <v>115</v>
      </c>
      <c r="N116" s="97" t="s">
        <v>520</v>
      </c>
      <c r="O116" s="92" t="s">
        <v>517</v>
      </c>
      <c r="P116" s="107" t="s">
        <v>58</v>
      </c>
      <c r="Q116" s="102" t="s">
        <v>163</v>
      </c>
      <c r="R116" s="92">
        <v>202212</v>
      </c>
      <c r="S116" s="92">
        <v>202212</v>
      </c>
      <c r="T116" s="92">
        <v>202212</v>
      </c>
      <c r="U116" s="102" t="s">
        <v>60</v>
      </c>
      <c r="V116" s="108"/>
      <c r="W116" s="103">
        <v>911311</v>
      </c>
      <c r="X116" s="103" t="s">
        <v>62</v>
      </c>
      <c r="Y116" s="99">
        <f t="shared" si="15"/>
        <v>4112.22</v>
      </c>
      <c r="Z116" s="99">
        <f t="shared" si="16"/>
        <v>312.22000000000003</v>
      </c>
      <c r="AA116" s="100">
        <f t="shared" si="17"/>
        <v>3800</v>
      </c>
      <c r="AB116" s="110"/>
      <c r="AC116" s="110"/>
      <c r="AD116" s="111">
        <v>4112.22</v>
      </c>
      <c r="AE116" s="110">
        <v>0</v>
      </c>
      <c r="AF116" s="110">
        <v>0</v>
      </c>
      <c r="AG116" s="100">
        <v>0</v>
      </c>
      <c r="AH116" s="100">
        <v>0</v>
      </c>
      <c r="AI116" s="110">
        <v>0</v>
      </c>
      <c r="AJ116" s="110">
        <v>0</v>
      </c>
      <c r="AK116" s="110">
        <v>0</v>
      </c>
      <c r="AL116" s="100">
        <v>0</v>
      </c>
      <c r="AM116" s="100">
        <v>0</v>
      </c>
      <c r="AN116" s="100">
        <v>0</v>
      </c>
      <c r="AO116" s="100">
        <v>0</v>
      </c>
      <c r="AP116" s="100">
        <v>0</v>
      </c>
      <c r="AQ116" s="110">
        <v>0</v>
      </c>
      <c r="AR116" s="100">
        <v>312.22000000000003</v>
      </c>
      <c r="AS116" s="100">
        <v>0</v>
      </c>
      <c r="AT116" s="110">
        <v>0</v>
      </c>
      <c r="AU116" s="55"/>
      <c r="AV116" s="26"/>
      <c r="AW116" s="58"/>
      <c r="AX116" s="26"/>
      <c r="AY116" s="58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26" customFormat="1" ht="12.75" customHeight="1" x14ac:dyDescent="0.2">
      <c r="A117" s="26">
        <v>7</v>
      </c>
      <c r="B117" s="91">
        <v>11</v>
      </c>
      <c r="C117" s="92" t="s">
        <v>511</v>
      </c>
      <c r="D117" s="92" t="s">
        <v>512</v>
      </c>
      <c r="E117" s="92" t="s">
        <v>171</v>
      </c>
      <c r="F117" s="92" t="s">
        <v>133</v>
      </c>
      <c r="G117" s="92" t="s">
        <v>530</v>
      </c>
      <c r="H117" s="94">
        <v>44658</v>
      </c>
      <c r="I117" s="95" t="s">
        <v>52</v>
      </c>
      <c r="J117" s="96" t="s">
        <v>158</v>
      </c>
      <c r="K117" s="91">
        <v>114</v>
      </c>
      <c r="L117" s="103" t="s">
        <v>522</v>
      </c>
      <c r="M117" s="91" t="s">
        <v>115</v>
      </c>
      <c r="N117" s="97" t="s">
        <v>520</v>
      </c>
      <c r="O117" s="92" t="s">
        <v>517</v>
      </c>
      <c r="P117" s="96" t="s">
        <v>58</v>
      </c>
      <c r="Q117" s="91" t="s">
        <v>163</v>
      </c>
      <c r="R117" s="92">
        <v>202212</v>
      </c>
      <c r="S117" s="92">
        <v>202212</v>
      </c>
      <c r="T117" s="92">
        <v>202212</v>
      </c>
      <c r="U117" s="91" t="s">
        <v>60</v>
      </c>
      <c r="V117" s="97"/>
      <c r="W117" s="98">
        <v>632236</v>
      </c>
      <c r="X117" s="92" t="s">
        <v>62</v>
      </c>
      <c r="Y117" s="99">
        <f t="shared" si="15"/>
        <v>4112.22</v>
      </c>
      <c r="Z117" s="99">
        <f t="shared" si="16"/>
        <v>312.22000000000003</v>
      </c>
      <c r="AA117" s="100">
        <f t="shared" si="17"/>
        <v>3800</v>
      </c>
      <c r="AB117" s="100"/>
      <c r="AC117" s="100"/>
      <c r="AD117" s="100">
        <v>4112.22</v>
      </c>
      <c r="AE117" s="100">
        <v>0</v>
      </c>
      <c r="AF117" s="100">
        <v>0</v>
      </c>
      <c r="AG117" s="100">
        <v>0</v>
      </c>
      <c r="AH117" s="100">
        <v>0</v>
      </c>
      <c r="AI117" s="100">
        <v>0</v>
      </c>
      <c r="AJ117" s="100">
        <v>0</v>
      </c>
      <c r="AK117" s="100">
        <v>0</v>
      </c>
      <c r="AL117" s="100">
        <v>0</v>
      </c>
      <c r="AM117" s="100">
        <v>0</v>
      </c>
      <c r="AN117" s="100">
        <v>0</v>
      </c>
      <c r="AO117" s="100">
        <v>0</v>
      </c>
      <c r="AP117" s="100">
        <v>0</v>
      </c>
      <c r="AQ117" s="100">
        <v>0</v>
      </c>
      <c r="AR117" s="100">
        <v>312.22000000000003</v>
      </c>
      <c r="AS117" s="100">
        <v>0</v>
      </c>
      <c r="AT117" s="100">
        <v>0</v>
      </c>
      <c r="AU117" s="55"/>
    </row>
    <row r="118" spans="1:64" s="101" customFormat="1" x14ac:dyDescent="0.2">
      <c r="A118" s="26">
        <v>8</v>
      </c>
      <c r="B118" s="102">
        <v>13</v>
      </c>
      <c r="C118" s="103" t="s">
        <v>507</v>
      </c>
      <c r="D118" s="103" t="s">
        <v>508</v>
      </c>
      <c r="E118" s="103" t="s">
        <v>531</v>
      </c>
      <c r="F118" s="103" t="s">
        <v>338</v>
      </c>
      <c r="G118" s="104" t="s">
        <v>532</v>
      </c>
      <c r="H118" s="105">
        <v>44439</v>
      </c>
      <c r="I118" s="106" t="s">
        <v>52</v>
      </c>
      <c r="J118" s="107" t="s">
        <v>158</v>
      </c>
      <c r="K118" s="102">
        <v>114</v>
      </c>
      <c r="L118" s="103" t="s">
        <v>522</v>
      </c>
      <c r="M118" s="102" t="s">
        <v>115</v>
      </c>
      <c r="N118" s="97" t="s">
        <v>520</v>
      </c>
      <c r="O118" s="92" t="s">
        <v>517</v>
      </c>
      <c r="P118" s="107" t="s">
        <v>58</v>
      </c>
      <c r="Q118" s="102" t="s">
        <v>163</v>
      </c>
      <c r="R118" s="92">
        <v>202212</v>
      </c>
      <c r="S118" s="92">
        <v>202212</v>
      </c>
      <c r="T118" s="92">
        <v>202212</v>
      </c>
      <c r="U118" s="102" t="s">
        <v>60</v>
      </c>
      <c r="V118" s="108"/>
      <c r="W118" s="103">
        <v>911311</v>
      </c>
      <c r="X118" s="103" t="s">
        <v>62</v>
      </c>
      <c r="Y118" s="99">
        <f t="shared" si="15"/>
        <v>4112.22</v>
      </c>
      <c r="Z118" s="99">
        <f t="shared" si="16"/>
        <v>812.22</v>
      </c>
      <c r="AA118" s="100">
        <f t="shared" si="17"/>
        <v>3300</v>
      </c>
      <c r="AB118" s="110"/>
      <c r="AC118" s="110"/>
      <c r="AD118" s="111">
        <v>4112.22</v>
      </c>
      <c r="AE118" s="110">
        <v>0</v>
      </c>
      <c r="AF118" s="110">
        <v>0</v>
      </c>
      <c r="AG118" s="100">
        <v>0</v>
      </c>
      <c r="AH118" s="100">
        <v>0</v>
      </c>
      <c r="AI118" s="110">
        <v>0</v>
      </c>
      <c r="AJ118" s="110">
        <v>0</v>
      </c>
      <c r="AK118" s="110">
        <v>0</v>
      </c>
      <c r="AL118" s="100">
        <v>0</v>
      </c>
      <c r="AM118" s="100">
        <v>0</v>
      </c>
      <c r="AN118" s="100">
        <v>0</v>
      </c>
      <c r="AO118" s="100">
        <v>0</v>
      </c>
      <c r="AP118" s="100">
        <v>0</v>
      </c>
      <c r="AQ118" s="110">
        <v>0</v>
      </c>
      <c r="AR118" s="100">
        <v>312.22000000000003</v>
      </c>
      <c r="AS118" s="100">
        <v>500</v>
      </c>
      <c r="AT118" s="110">
        <v>0</v>
      </c>
      <c r="AU118" s="55"/>
      <c r="AV118" s="26"/>
      <c r="AW118" s="58"/>
      <c r="AX118" s="26"/>
      <c r="AY118" s="58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s="26" customFormat="1" ht="12.75" customHeight="1" x14ac:dyDescent="0.2">
      <c r="A119" s="26">
        <v>9</v>
      </c>
      <c r="B119" s="91">
        <v>17</v>
      </c>
      <c r="C119" s="92" t="s">
        <v>511</v>
      </c>
      <c r="D119" s="92" t="s">
        <v>512</v>
      </c>
      <c r="E119" s="92" t="s">
        <v>533</v>
      </c>
      <c r="F119" s="92" t="s">
        <v>534</v>
      </c>
      <c r="G119" s="92" t="s">
        <v>535</v>
      </c>
      <c r="H119" s="94">
        <v>44658</v>
      </c>
      <c r="I119" s="95" t="s">
        <v>52</v>
      </c>
      <c r="J119" s="96" t="s">
        <v>158</v>
      </c>
      <c r="K119" s="91">
        <v>114</v>
      </c>
      <c r="L119" s="103" t="s">
        <v>522</v>
      </c>
      <c r="M119" s="91" t="s">
        <v>115</v>
      </c>
      <c r="N119" s="97" t="s">
        <v>520</v>
      </c>
      <c r="O119" s="92" t="s">
        <v>517</v>
      </c>
      <c r="P119" s="96" t="s">
        <v>58</v>
      </c>
      <c r="Q119" s="91" t="s">
        <v>163</v>
      </c>
      <c r="R119" s="92">
        <v>202212</v>
      </c>
      <c r="S119" s="92">
        <v>202212</v>
      </c>
      <c r="T119" s="92">
        <v>202212</v>
      </c>
      <c r="U119" s="91" t="s">
        <v>60</v>
      </c>
      <c r="V119" s="97"/>
      <c r="W119" s="98">
        <v>632236</v>
      </c>
      <c r="X119" s="92" t="s">
        <v>62</v>
      </c>
      <c r="Y119" s="99">
        <f t="shared" si="15"/>
        <v>4673.2700000000004</v>
      </c>
      <c r="Z119" s="99">
        <f t="shared" si="16"/>
        <v>373.27</v>
      </c>
      <c r="AA119" s="100">
        <f t="shared" si="17"/>
        <v>4300</v>
      </c>
      <c r="AB119" s="100"/>
      <c r="AC119" s="100"/>
      <c r="AD119" s="100">
        <v>4673.2700000000004</v>
      </c>
      <c r="AE119" s="100">
        <v>0</v>
      </c>
      <c r="AF119" s="100">
        <v>0</v>
      </c>
      <c r="AG119" s="100">
        <v>0</v>
      </c>
      <c r="AH119" s="100">
        <v>0</v>
      </c>
      <c r="AI119" s="100">
        <v>0</v>
      </c>
      <c r="AJ119" s="100">
        <v>0</v>
      </c>
      <c r="AK119" s="100">
        <v>0</v>
      </c>
      <c r="AL119" s="100">
        <v>0</v>
      </c>
      <c r="AM119" s="100">
        <v>0</v>
      </c>
      <c r="AN119" s="100">
        <v>0</v>
      </c>
      <c r="AO119" s="100">
        <v>0</v>
      </c>
      <c r="AP119" s="100">
        <v>0</v>
      </c>
      <c r="AQ119" s="100">
        <v>0</v>
      </c>
      <c r="AR119" s="100">
        <v>373.27</v>
      </c>
      <c r="AS119" s="100">
        <v>0</v>
      </c>
      <c r="AT119" s="100">
        <v>0</v>
      </c>
      <c r="AU119" s="55"/>
    </row>
    <row r="120" spans="1:64" s="101" customFormat="1" x14ac:dyDescent="0.2">
      <c r="A120" s="26">
        <v>10</v>
      </c>
      <c r="B120" s="102">
        <v>24</v>
      </c>
      <c r="C120" s="103" t="s">
        <v>507</v>
      </c>
      <c r="D120" s="103" t="s">
        <v>508</v>
      </c>
      <c r="E120" s="103" t="s">
        <v>338</v>
      </c>
      <c r="F120" s="103" t="s">
        <v>536</v>
      </c>
      <c r="G120" s="104" t="s">
        <v>537</v>
      </c>
      <c r="H120" s="105">
        <v>44439</v>
      </c>
      <c r="I120" s="106" t="s">
        <v>52</v>
      </c>
      <c r="J120" s="107" t="s">
        <v>158</v>
      </c>
      <c r="K120" s="102">
        <v>114</v>
      </c>
      <c r="L120" s="103" t="s">
        <v>522</v>
      </c>
      <c r="M120" s="102" t="s">
        <v>115</v>
      </c>
      <c r="N120" s="97" t="s">
        <v>520</v>
      </c>
      <c r="O120" s="92" t="s">
        <v>517</v>
      </c>
      <c r="P120" s="107" t="s">
        <v>58</v>
      </c>
      <c r="Q120" s="102" t="s">
        <v>163</v>
      </c>
      <c r="R120" s="92">
        <v>202212</v>
      </c>
      <c r="S120" s="92">
        <v>202212</v>
      </c>
      <c r="T120" s="92">
        <v>202212</v>
      </c>
      <c r="U120" s="102" t="s">
        <v>60</v>
      </c>
      <c r="V120" s="108"/>
      <c r="W120" s="103">
        <v>911311</v>
      </c>
      <c r="X120" s="103" t="s">
        <v>62</v>
      </c>
      <c r="Y120" s="99">
        <f t="shared" si="15"/>
        <v>4673.2700000000004</v>
      </c>
      <c r="Z120" s="99">
        <f t="shared" si="16"/>
        <v>373.27</v>
      </c>
      <c r="AA120" s="100">
        <f t="shared" si="17"/>
        <v>4300</v>
      </c>
      <c r="AB120" s="110"/>
      <c r="AC120" s="110"/>
      <c r="AD120" s="111">
        <v>4673.2700000000004</v>
      </c>
      <c r="AE120" s="110">
        <v>0</v>
      </c>
      <c r="AF120" s="110">
        <v>0</v>
      </c>
      <c r="AG120" s="100">
        <v>0</v>
      </c>
      <c r="AH120" s="100">
        <v>0</v>
      </c>
      <c r="AI120" s="110">
        <v>0</v>
      </c>
      <c r="AJ120" s="110">
        <v>0</v>
      </c>
      <c r="AK120" s="110">
        <v>0</v>
      </c>
      <c r="AL120" s="100">
        <v>0</v>
      </c>
      <c r="AM120" s="100">
        <v>0</v>
      </c>
      <c r="AN120" s="100">
        <v>0</v>
      </c>
      <c r="AO120" s="100">
        <v>0</v>
      </c>
      <c r="AP120" s="100">
        <v>0</v>
      </c>
      <c r="AQ120" s="110">
        <v>0</v>
      </c>
      <c r="AR120" s="100">
        <v>373.27</v>
      </c>
      <c r="AS120" s="100">
        <v>0</v>
      </c>
      <c r="AT120" s="110">
        <v>0</v>
      </c>
      <c r="AU120" s="55"/>
      <c r="AV120" s="26"/>
      <c r="AW120" s="58"/>
      <c r="AX120" s="26"/>
      <c r="AY120" s="58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26" customFormat="1" ht="12.75" customHeight="1" x14ac:dyDescent="0.2">
      <c r="A121" s="26">
        <v>11</v>
      </c>
      <c r="B121" s="91">
        <v>30</v>
      </c>
      <c r="C121" s="92" t="s">
        <v>511</v>
      </c>
      <c r="D121" s="92" t="s">
        <v>512</v>
      </c>
      <c r="E121" s="92" t="s">
        <v>324</v>
      </c>
      <c r="F121" s="92" t="s">
        <v>286</v>
      </c>
      <c r="G121" s="92" t="s">
        <v>538</v>
      </c>
      <c r="H121" s="94">
        <v>44658</v>
      </c>
      <c r="I121" s="95" t="s">
        <v>52</v>
      </c>
      <c r="J121" s="96" t="s">
        <v>158</v>
      </c>
      <c r="K121" s="91">
        <v>114</v>
      </c>
      <c r="L121" s="92" t="s">
        <v>539</v>
      </c>
      <c r="M121" s="91" t="s">
        <v>115</v>
      </c>
      <c r="N121" s="97" t="s">
        <v>520</v>
      </c>
      <c r="O121" s="92" t="s">
        <v>517</v>
      </c>
      <c r="P121" s="96" t="s">
        <v>58</v>
      </c>
      <c r="Q121" s="91" t="s">
        <v>163</v>
      </c>
      <c r="R121" s="92">
        <v>202212</v>
      </c>
      <c r="S121" s="92">
        <v>202212</v>
      </c>
      <c r="T121" s="92">
        <v>202212</v>
      </c>
      <c r="U121" s="91" t="s">
        <v>60</v>
      </c>
      <c r="V121" s="97"/>
      <c r="W121" s="98">
        <v>632236</v>
      </c>
      <c r="X121" s="92" t="s">
        <v>62</v>
      </c>
      <c r="Y121" s="99">
        <f t="shared" si="15"/>
        <v>10540.31</v>
      </c>
      <c r="Z121" s="99">
        <f t="shared" si="16"/>
        <v>1540.31</v>
      </c>
      <c r="AA121" s="100">
        <f t="shared" si="17"/>
        <v>9000</v>
      </c>
      <c r="AB121" s="100"/>
      <c r="AC121" s="100"/>
      <c r="AD121" s="100">
        <v>10540.31</v>
      </c>
      <c r="AE121" s="100">
        <v>0</v>
      </c>
      <c r="AF121" s="100">
        <v>0</v>
      </c>
      <c r="AG121" s="100">
        <v>0</v>
      </c>
      <c r="AH121" s="100">
        <v>0</v>
      </c>
      <c r="AI121" s="100">
        <v>0</v>
      </c>
      <c r="AJ121" s="100">
        <v>0</v>
      </c>
      <c r="AK121" s="100">
        <v>0</v>
      </c>
      <c r="AL121" s="100">
        <v>0</v>
      </c>
      <c r="AM121" s="100">
        <v>0</v>
      </c>
      <c r="AN121" s="100">
        <v>0</v>
      </c>
      <c r="AO121" s="100">
        <v>0</v>
      </c>
      <c r="AP121" s="100">
        <v>0</v>
      </c>
      <c r="AQ121" s="100">
        <v>0</v>
      </c>
      <c r="AR121" s="100">
        <v>1540.31</v>
      </c>
      <c r="AS121" s="100">
        <v>0</v>
      </c>
      <c r="AT121" s="100">
        <v>0</v>
      </c>
      <c r="AU121" s="55"/>
    </row>
    <row r="122" spans="1:64" s="26" customFormat="1" ht="12.75" customHeight="1" x14ac:dyDescent="0.2">
      <c r="A122" s="26">
        <v>12</v>
      </c>
      <c r="B122" s="91">
        <v>33</v>
      </c>
      <c r="C122" s="92" t="s">
        <v>511</v>
      </c>
      <c r="D122" s="92" t="s">
        <v>512</v>
      </c>
      <c r="E122" s="92" t="s">
        <v>526</v>
      </c>
      <c r="F122" s="92" t="s">
        <v>65</v>
      </c>
      <c r="G122" s="92" t="s">
        <v>540</v>
      </c>
      <c r="H122" s="94">
        <v>44658</v>
      </c>
      <c r="I122" s="95" t="s">
        <v>52</v>
      </c>
      <c r="J122" s="96" t="s">
        <v>158</v>
      </c>
      <c r="K122" s="91">
        <v>114</v>
      </c>
      <c r="L122" s="103" t="s">
        <v>522</v>
      </c>
      <c r="M122" s="91" t="s">
        <v>115</v>
      </c>
      <c r="N122" s="97" t="s">
        <v>520</v>
      </c>
      <c r="O122" s="92" t="s">
        <v>517</v>
      </c>
      <c r="P122" s="96" t="s">
        <v>58</v>
      </c>
      <c r="Q122" s="91" t="s">
        <v>163</v>
      </c>
      <c r="R122" s="92">
        <v>202212</v>
      </c>
      <c r="S122" s="92">
        <v>202212</v>
      </c>
      <c r="T122" s="92">
        <v>202212</v>
      </c>
      <c r="U122" s="91" t="s">
        <v>60</v>
      </c>
      <c r="V122" s="97"/>
      <c r="W122" s="98">
        <v>632236</v>
      </c>
      <c r="X122" s="92" t="s">
        <v>62</v>
      </c>
      <c r="Y122" s="99">
        <f t="shared" si="15"/>
        <v>4673.2700000000004</v>
      </c>
      <c r="Z122" s="99">
        <f t="shared" si="16"/>
        <v>373.27</v>
      </c>
      <c r="AA122" s="100">
        <f t="shared" si="17"/>
        <v>4300</v>
      </c>
      <c r="AB122" s="100"/>
      <c r="AC122" s="100"/>
      <c r="AD122" s="100">
        <v>4673.2700000000004</v>
      </c>
      <c r="AE122" s="100">
        <v>0</v>
      </c>
      <c r="AF122" s="100">
        <v>0</v>
      </c>
      <c r="AG122" s="100">
        <v>0</v>
      </c>
      <c r="AH122" s="100">
        <v>0</v>
      </c>
      <c r="AI122" s="100">
        <v>0</v>
      </c>
      <c r="AJ122" s="100">
        <v>0</v>
      </c>
      <c r="AK122" s="100">
        <v>0</v>
      </c>
      <c r="AL122" s="100">
        <v>0</v>
      </c>
      <c r="AM122" s="100">
        <v>0</v>
      </c>
      <c r="AN122" s="100">
        <v>0</v>
      </c>
      <c r="AO122" s="100">
        <v>0</v>
      </c>
      <c r="AP122" s="100">
        <v>0</v>
      </c>
      <c r="AQ122" s="100">
        <v>0</v>
      </c>
      <c r="AR122" s="100">
        <v>373.27</v>
      </c>
      <c r="AS122" s="100">
        <v>0</v>
      </c>
      <c r="AT122" s="100">
        <v>0</v>
      </c>
      <c r="AU122" s="55"/>
    </row>
    <row r="123" spans="1:64" s="26" customFormat="1" ht="12.75" customHeight="1" x14ac:dyDescent="0.2">
      <c r="A123" s="26">
        <v>13</v>
      </c>
      <c r="B123" s="91">
        <v>37</v>
      </c>
      <c r="C123" s="92" t="s">
        <v>511</v>
      </c>
      <c r="D123" s="92" t="s">
        <v>512</v>
      </c>
      <c r="E123" s="92" t="s">
        <v>541</v>
      </c>
      <c r="F123" s="92" t="s">
        <v>65</v>
      </c>
      <c r="G123" s="92" t="s">
        <v>542</v>
      </c>
      <c r="H123" s="94">
        <v>44682</v>
      </c>
      <c r="I123" s="95" t="s">
        <v>52</v>
      </c>
      <c r="J123" s="96" t="s">
        <v>158</v>
      </c>
      <c r="K123" s="91">
        <v>114</v>
      </c>
      <c r="L123" s="92" t="s">
        <v>543</v>
      </c>
      <c r="M123" s="91" t="s">
        <v>115</v>
      </c>
      <c r="N123" s="97" t="s">
        <v>520</v>
      </c>
      <c r="O123" s="92" t="s">
        <v>517</v>
      </c>
      <c r="P123" s="96" t="s">
        <v>58</v>
      </c>
      <c r="Q123" s="91" t="s">
        <v>163</v>
      </c>
      <c r="R123" s="92">
        <v>202212</v>
      </c>
      <c r="S123" s="92">
        <v>202212</v>
      </c>
      <c r="T123" s="92">
        <v>202212</v>
      </c>
      <c r="U123" s="91" t="s">
        <v>60</v>
      </c>
      <c r="V123" s="97"/>
      <c r="W123" s="98">
        <v>632236</v>
      </c>
      <c r="X123" s="92" t="s">
        <v>62</v>
      </c>
      <c r="Y123" s="99">
        <f t="shared" si="15"/>
        <v>5798.04</v>
      </c>
      <c r="Z123" s="99">
        <f t="shared" si="16"/>
        <v>555.04</v>
      </c>
      <c r="AA123" s="100">
        <f t="shared" si="17"/>
        <v>5243</v>
      </c>
      <c r="AB123" s="100"/>
      <c r="AC123" s="100"/>
      <c r="AD123" s="100">
        <v>5798.04</v>
      </c>
      <c r="AE123" s="100">
        <v>0</v>
      </c>
      <c r="AF123" s="100">
        <v>0</v>
      </c>
      <c r="AG123" s="100">
        <v>0</v>
      </c>
      <c r="AH123" s="100">
        <v>0</v>
      </c>
      <c r="AI123" s="100">
        <v>0</v>
      </c>
      <c r="AJ123" s="100">
        <v>0</v>
      </c>
      <c r="AK123" s="100">
        <v>0</v>
      </c>
      <c r="AL123" s="100">
        <v>0</v>
      </c>
      <c r="AM123" s="100">
        <v>0</v>
      </c>
      <c r="AN123" s="100">
        <v>0</v>
      </c>
      <c r="AO123" s="100">
        <v>0</v>
      </c>
      <c r="AP123" s="100">
        <v>0</v>
      </c>
      <c r="AQ123" s="100">
        <v>0</v>
      </c>
      <c r="AR123" s="100">
        <v>555.04</v>
      </c>
      <c r="AS123" s="100">
        <v>0</v>
      </c>
      <c r="AT123" s="100">
        <v>0</v>
      </c>
      <c r="AU123" s="55"/>
    </row>
    <row r="124" spans="1:64" s="101" customFormat="1" x14ac:dyDescent="0.2">
      <c r="A124" s="26">
        <v>14</v>
      </c>
      <c r="B124" s="102">
        <v>38</v>
      </c>
      <c r="C124" s="103" t="s">
        <v>507</v>
      </c>
      <c r="D124" s="103" t="s">
        <v>508</v>
      </c>
      <c r="E124" s="103" t="s">
        <v>484</v>
      </c>
      <c r="F124" s="103" t="s">
        <v>544</v>
      </c>
      <c r="G124" s="104" t="s">
        <v>545</v>
      </c>
      <c r="H124" s="105">
        <v>44684</v>
      </c>
      <c r="I124" s="106" t="s">
        <v>52</v>
      </c>
      <c r="J124" s="107" t="s">
        <v>158</v>
      </c>
      <c r="K124" s="102">
        <v>114</v>
      </c>
      <c r="L124" s="103" t="s">
        <v>522</v>
      </c>
      <c r="M124" s="102" t="s">
        <v>115</v>
      </c>
      <c r="N124" s="97" t="s">
        <v>520</v>
      </c>
      <c r="O124" s="92" t="s">
        <v>517</v>
      </c>
      <c r="P124" s="107" t="s">
        <v>58</v>
      </c>
      <c r="Q124" s="102" t="s">
        <v>163</v>
      </c>
      <c r="R124" s="92">
        <v>202212</v>
      </c>
      <c r="S124" s="92">
        <v>202212</v>
      </c>
      <c r="T124" s="92">
        <v>202212</v>
      </c>
      <c r="U124" s="102" t="s">
        <v>60</v>
      </c>
      <c r="V124" s="108"/>
      <c r="W124" s="103">
        <v>911311</v>
      </c>
      <c r="X124" s="103" t="s">
        <v>62</v>
      </c>
      <c r="Y124" s="99">
        <f t="shared" si="15"/>
        <v>4673.2700000000004</v>
      </c>
      <c r="Z124" s="99">
        <f t="shared" si="16"/>
        <v>373.27</v>
      </c>
      <c r="AA124" s="100">
        <f t="shared" si="17"/>
        <v>4300</v>
      </c>
      <c r="AB124" s="110"/>
      <c r="AC124" s="110"/>
      <c r="AD124" s="111">
        <v>4673.2700000000004</v>
      </c>
      <c r="AE124" s="110">
        <v>0</v>
      </c>
      <c r="AF124" s="110">
        <v>0</v>
      </c>
      <c r="AG124" s="100">
        <v>0</v>
      </c>
      <c r="AH124" s="100">
        <v>0</v>
      </c>
      <c r="AI124" s="110">
        <v>0</v>
      </c>
      <c r="AJ124" s="110">
        <v>0</v>
      </c>
      <c r="AK124" s="110">
        <v>0</v>
      </c>
      <c r="AL124" s="100">
        <v>0</v>
      </c>
      <c r="AM124" s="100">
        <v>0</v>
      </c>
      <c r="AN124" s="100">
        <v>0</v>
      </c>
      <c r="AO124" s="100">
        <v>0</v>
      </c>
      <c r="AP124" s="100">
        <v>0</v>
      </c>
      <c r="AQ124" s="110">
        <v>0</v>
      </c>
      <c r="AR124" s="100">
        <v>373.27</v>
      </c>
      <c r="AS124" s="100">
        <v>0</v>
      </c>
      <c r="AT124" s="110">
        <v>0</v>
      </c>
      <c r="AU124" s="55"/>
      <c r="AV124" s="26"/>
      <c r="AW124" s="58"/>
      <c r="AX124" s="26"/>
      <c r="AY124" s="58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26" customFormat="1" ht="12.75" customHeight="1" x14ac:dyDescent="0.2">
      <c r="A125" s="26">
        <v>15</v>
      </c>
      <c r="B125" s="91">
        <v>41</v>
      </c>
      <c r="C125" s="92" t="s">
        <v>511</v>
      </c>
      <c r="D125" s="92" t="s">
        <v>512</v>
      </c>
      <c r="E125" s="92" t="s">
        <v>103</v>
      </c>
      <c r="F125" s="92" t="s">
        <v>546</v>
      </c>
      <c r="G125" s="92" t="s">
        <v>547</v>
      </c>
      <c r="H125" s="94">
        <v>44782</v>
      </c>
      <c r="I125" s="123">
        <v>44834</v>
      </c>
      <c r="J125" s="96" t="s">
        <v>158</v>
      </c>
      <c r="K125" s="91">
        <v>114</v>
      </c>
      <c r="L125" s="103" t="s">
        <v>522</v>
      </c>
      <c r="M125" s="91" t="s">
        <v>115</v>
      </c>
      <c r="N125" s="97" t="s">
        <v>520</v>
      </c>
      <c r="O125" s="92" t="s">
        <v>517</v>
      </c>
      <c r="P125" s="96" t="s">
        <v>58</v>
      </c>
      <c r="Q125" s="91" t="s">
        <v>163</v>
      </c>
      <c r="R125" s="92">
        <v>202212</v>
      </c>
      <c r="S125" s="92">
        <v>202212</v>
      </c>
      <c r="T125" s="92">
        <v>202212</v>
      </c>
      <c r="U125" s="91" t="s">
        <v>60</v>
      </c>
      <c r="V125" s="97"/>
      <c r="W125" s="98">
        <v>632236</v>
      </c>
      <c r="X125" s="92" t="s">
        <v>62</v>
      </c>
      <c r="Y125" s="99">
        <f t="shared" si="15"/>
        <v>4673.2700000000004</v>
      </c>
      <c r="Z125" s="99">
        <f t="shared" si="16"/>
        <v>373.27</v>
      </c>
      <c r="AA125" s="100">
        <f t="shared" si="17"/>
        <v>4300</v>
      </c>
      <c r="AB125" s="100"/>
      <c r="AC125" s="100"/>
      <c r="AD125" s="100">
        <v>4673.2700000000004</v>
      </c>
      <c r="AE125" s="100">
        <v>0</v>
      </c>
      <c r="AF125" s="100">
        <v>0</v>
      </c>
      <c r="AG125" s="100">
        <v>0</v>
      </c>
      <c r="AH125" s="100">
        <v>0</v>
      </c>
      <c r="AI125" s="100">
        <v>0</v>
      </c>
      <c r="AJ125" s="100">
        <v>0</v>
      </c>
      <c r="AK125" s="100">
        <v>0</v>
      </c>
      <c r="AL125" s="100">
        <v>0</v>
      </c>
      <c r="AM125" s="100">
        <v>0</v>
      </c>
      <c r="AN125" s="100">
        <v>0</v>
      </c>
      <c r="AO125" s="100">
        <v>0</v>
      </c>
      <c r="AP125" s="100">
        <v>0</v>
      </c>
      <c r="AQ125" s="100">
        <v>0</v>
      </c>
      <c r="AR125" s="100">
        <v>373.27</v>
      </c>
      <c r="AS125" s="100">
        <v>0</v>
      </c>
      <c r="AT125" s="100">
        <v>0</v>
      </c>
      <c r="AU125" s="55"/>
    </row>
    <row r="126" spans="1:64" s="101" customFormat="1" x14ac:dyDescent="0.2">
      <c r="A126" s="26">
        <v>16</v>
      </c>
      <c r="B126" s="102">
        <v>42</v>
      </c>
      <c r="C126" s="103" t="s">
        <v>507</v>
      </c>
      <c r="D126" s="103" t="s">
        <v>508</v>
      </c>
      <c r="E126" s="103" t="s">
        <v>338</v>
      </c>
      <c r="F126" s="103" t="s">
        <v>548</v>
      </c>
      <c r="G126" s="104" t="s">
        <v>549</v>
      </c>
      <c r="H126" s="105">
        <v>44819</v>
      </c>
      <c r="I126" s="106" t="s">
        <v>52</v>
      </c>
      <c r="J126" s="107" t="s">
        <v>158</v>
      </c>
      <c r="K126" s="102">
        <v>114</v>
      </c>
      <c r="L126" s="103" t="s">
        <v>522</v>
      </c>
      <c r="M126" s="102" t="s">
        <v>115</v>
      </c>
      <c r="N126" s="97" t="s">
        <v>520</v>
      </c>
      <c r="O126" s="92" t="s">
        <v>517</v>
      </c>
      <c r="P126" s="107" t="s">
        <v>58</v>
      </c>
      <c r="Q126" s="102" t="s">
        <v>163</v>
      </c>
      <c r="R126" s="92">
        <v>202212</v>
      </c>
      <c r="S126" s="92">
        <v>202212</v>
      </c>
      <c r="T126" s="92">
        <v>202212</v>
      </c>
      <c r="U126" s="102" t="s">
        <v>60</v>
      </c>
      <c r="V126" s="108"/>
      <c r="W126" s="103">
        <v>911311</v>
      </c>
      <c r="X126" s="103" t="s">
        <v>62</v>
      </c>
      <c r="Y126" s="99">
        <f t="shared" si="15"/>
        <v>4673.2700000000004</v>
      </c>
      <c r="Z126" s="99">
        <f t="shared" si="16"/>
        <v>373.27</v>
      </c>
      <c r="AA126" s="100">
        <f t="shared" si="17"/>
        <v>4300</v>
      </c>
      <c r="AB126" s="110"/>
      <c r="AC126" s="110"/>
      <c r="AD126" s="111">
        <v>4673.2700000000004</v>
      </c>
      <c r="AE126" s="110">
        <v>0</v>
      </c>
      <c r="AF126" s="110">
        <v>0</v>
      </c>
      <c r="AG126" s="100">
        <v>0</v>
      </c>
      <c r="AH126" s="100">
        <v>0</v>
      </c>
      <c r="AI126" s="110">
        <v>0</v>
      </c>
      <c r="AJ126" s="110">
        <v>0</v>
      </c>
      <c r="AK126" s="110">
        <v>0</v>
      </c>
      <c r="AL126" s="100">
        <v>0</v>
      </c>
      <c r="AM126" s="100">
        <v>0</v>
      </c>
      <c r="AN126" s="100">
        <v>0</v>
      </c>
      <c r="AO126" s="100">
        <v>0</v>
      </c>
      <c r="AP126" s="100">
        <v>0</v>
      </c>
      <c r="AQ126" s="110">
        <v>0</v>
      </c>
      <c r="AR126" s="100">
        <v>373.27</v>
      </c>
      <c r="AS126" s="100">
        <v>0</v>
      </c>
      <c r="AT126" s="110">
        <v>0</v>
      </c>
      <c r="AU126" s="55"/>
      <c r="AV126" s="26"/>
      <c r="AW126" s="58"/>
      <c r="AX126" s="26"/>
      <c r="AY126" s="58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s="101" customFormat="1" x14ac:dyDescent="0.2">
      <c r="A127" s="26">
        <v>17</v>
      </c>
      <c r="B127" s="102">
        <v>43</v>
      </c>
      <c r="C127" s="103" t="s">
        <v>507</v>
      </c>
      <c r="D127" s="103" t="s">
        <v>508</v>
      </c>
      <c r="E127" s="103" t="s">
        <v>550</v>
      </c>
      <c r="F127" s="103" t="s">
        <v>488</v>
      </c>
      <c r="G127" s="104" t="s">
        <v>551</v>
      </c>
      <c r="H127" s="105">
        <v>44838</v>
      </c>
      <c r="I127" s="106" t="s">
        <v>52</v>
      </c>
      <c r="J127" s="107" t="s">
        <v>158</v>
      </c>
      <c r="K127" s="102">
        <v>114</v>
      </c>
      <c r="L127" s="103" t="s">
        <v>522</v>
      </c>
      <c r="M127" s="102" t="s">
        <v>115</v>
      </c>
      <c r="N127" s="97" t="s">
        <v>520</v>
      </c>
      <c r="O127" s="92" t="s">
        <v>517</v>
      </c>
      <c r="P127" s="107" t="s">
        <v>58</v>
      </c>
      <c r="Q127" s="102" t="s">
        <v>163</v>
      </c>
      <c r="R127" s="92">
        <v>202212</v>
      </c>
      <c r="S127" s="92">
        <v>202212</v>
      </c>
      <c r="T127" s="92">
        <v>202212</v>
      </c>
      <c r="U127" s="102" t="s">
        <v>60</v>
      </c>
      <c r="V127" s="108"/>
      <c r="W127" s="103">
        <v>911311</v>
      </c>
      <c r="X127" s="103" t="s">
        <v>62</v>
      </c>
      <c r="Y127" s="99">
        <f t="shared" si="15"/>
        <v>4673.2700000000004</v>
      </c>
      <c r="Z127" s="99">
        <f t="shared" si="16"/>
        <v>373.27</v>
      </c>
      <c r="AA127" s="100">
        <f t="shared" si="17"/>
        <v>4300</v>
      </c>
      <c r="AB127" s="110"/>
      <c r="AC127" s="110"/>
      <c r="AD127" s="111">
        <v>4673.2700000000004</v>
      </c>
      <c r="AE127" s="110">
        <v>0</v>
      </c>
      <c r="AF127" s="110">
        <v>0</v>
      </c>
      <c r="AG127" s="100">
        <v>0</v>
      </c>
      <c r="AH127" s="100">
        <v>0</v>
      </c>
      <c r="AI127" s="110">
        <v>0</v>
      </c>
      <c r="AJ127" s="110">
        <v>0</v>
      </c>
      <c r="AK127" s="110">
        <v>0</v>
      </c>
      <c r="AL127" s="100">
        <v>0</v>
      </c>
      <c r="AM127" s="100">
        <v>0</v>
      </c>
      <c r="AN127" s="100">
        <v>0</v>
      </c>
      <c r="AO127" s="100">
        <v>0</v>
      </c>
      <c r="AP127" s="100">
        <v>0</v>
      </c>
      <c r="AQ127" s="110">
        <v>0</v>
      </c>
      <c r="AR127" s="100">
        <v>373.27</v>
      </c>
      <c r="AS127" s="100">
        <v>0</v>
      </c>
      <c r="AT127" s="110">
        <v>0</v>
      </c>
      <c r="AU127" s="55"/>
      <c r="AV127" s="26"/>
      <c r="AW127" s="58"/>
      <c r="AX127" s="26"/>
      <c r="AY127" s="58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s="101" customFormat="1" x14ac:dyDescent="0.2">
      <c r="A128" s="26">
        <v>18</v>
      </c>
      <c r="B128" s="102">
        <v>44</v>
      </c>
      <c r="C128" s="92" t="s">
        <v>511</v>
      </c>
      <c r="D128" s="92" t="s">
        <v>512</v>
      </c>
      <c r="E128" s="103" t="s">
        <v>552</v>
      </c>
      <c r="F128" s="103" t="s">
        <v>65</v>
      </c>
      <c r="G128" s="104" t="s">
        <v>553</v>
      </c>
      <c r="H128" s="105">
        <v>44758</v>
      </c>
      <c r="I128" s="106"/>
      <c r="J128" s="107"/>
      <c r="K128" s="102"/>
      <c r="L128" s="103" t="s">
        <v>522</v>
      </c>
      <c r="M128" s="102"/>
      <c r="N128" s="97"/>
      <c r="O128" s="92"/>
      <c r="P128" s="107"/>
      <c r="Q128" s="102"/>
      <c r="R128" s="92"/>
      <c r="S128" s="92"/>
      <c r="T128" s="92"/>
      <c r="U128" s="102"/>
      <c r="V128" s="108"/>
      <c r="W128" s="103"/>
      <c r="X128" s="103"/>
      <c r="Y128" s="99">
        <f t="shared" si="15"/>
        <v>4673.2700000000004</v>
      </c>
      <c r="Z128" s="99">
        <f>SUM(AQ128:AT128)</f>
        <v>373.27</v>
      </c>
      <c r="AA128" s="100">
        <f t="shared" si="17"/>
        <v>4300</v>
      </c>
      <c r="AB128" s="110"/>
      <c r="AC128" s="110"/>
      <c r="AD128" s="111">
        <v>4673.2700000000004</v>
      </c>
      <c r="AE128" s="110"/>
      <c r="AF128" s="110"/>
      <c r="AG128" s="100"/>
      <c r="AH128" s="100"/>
      <c r="AI128" s="110"/>
      <c r="AJ128" s="110"/>
      <c r="AK128" s="110"/>
      <c r="AL128" s="100"/>
      <c r="AM128" s="100"/>
      <c r="AN128" s="100"/>
      <c r="AO128" s="100"/>
      <c r="AP128" s="100"/>
      <c r="AQ128" s="110"/>
      <c r="AR128" s="100">
        <v>373.27</v>
      </c>
      <c r="AS128" s="100"/>
      <c r="AT128" s="110"/>
      <c r="AU128" s="55"/>
      <c r="AV128" s="26"/>
      <c r="AW128" s="58"/>
      <c r="AX128" s="26"/>
      <c r="AY128" s="58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2:47" x14ac:dyDescent="0.2">
      <c r="B129" s="155"/>
      <c r="C129" s="155"/>
      <c r="D129" s="155"/>
      <c r="E129" s="155"/>
      <c r="F129" s="155"/>
      <c r="G129" s="155"/>
      <c r="H129" s="155"/>
      <c r="I129" s="156"/>
      <c r="J129" s="157"/>
      <c r="K129" s="157"/>
      <c r="L129" s="155"/>
      <c r="M129" s="157"/>
      <c r="N129" s="158"/>
      <c r="O129" s="155"/>
      <c r="P129" s="157"/>
      <c r="Q129" s="157"/>
      <c r="R129" s="155"/>
      <c r="S129" s="155"/>
      <c r="T129" s="155"/>
      <c r="U129" s="155"/>
      <c r="V129" s="159"/>
      <c r="W129" s="155"/>
      <c r="X129" s="155"/>
      <c r="Y129" s="160">
        <f>SUM(Y111:Y128)</f>
        <v>88204.020000000019</v>
      </c>
      <c r="Z129" s="160">
        <f>SUM(Z111:Z128)</f>
        <v>8785.010000000002</v>
      </c>
      <c r="AA129" s="160">
        <f>SUM(AA111:AA128)</f>
        <v>79419.010000000009</v>
      </c>
      <c r="AB129" s="160">
        <f t="shared" ref="AB129:AT129" si="18">SUM(AB111:AB128)</f>
        <v>0</v>
      </c>
      <c r="AC129" s="160">
        <f t="shared" si="18"/>
        <v>0</v>
      </c>
      <c r="AD129" s="160">
        <f t="shared" si="18"/>
        <v>88204.020000000019</v>
      </c>
      <c r="AE129" s="160">
        <f t="shared" si="18"/>
        <v>0</v>
      </c>
      <c r="AF129" s="160">
        <f t="shared" si="18"/>
        <v>0</v>
      </c>
      <c r="AG129" s="160">
        <f t="shared" si="18"/>
        <v>0</v>
      </c>
      <c r="AH129" s="160">
        <f t="shared" si="18"/>
        <v>0</v>
      </c>
      <c r="AI129" s="160">
        <f t="shared" si="18"/>
        <v>0</v>
      </c>
      <c r="AJ129" s="160">
        <f t="shared" si="18"/>
        <v>0</v>
      </c>
      <c r="AK129" s="160">
        <f t="shared" si="18"/>
        <v>0</v>
      </c>
      <c r="AL129" s="160">
        <f t="shared" si="18"/>
        <v>0</v>
      </c>
      <c r="AM129" s="160">
        <f t="shared" si="18"/>
        <v>0</v>
      </c>
      <c r="AN129" s="160">
        <f t="shared" si="18"/>
        <v>0</v>
      </c>
      <c r="AO129" s="160">
        <f t="shared" si="18"/>
        <v>0</v>
      </c>
      <c r="AP129" s="160">
        <f t="shared" si="18"/>
        <v>0</v>
      </c>
      <c r="AQ129" s="160">
        <f t="shared" si="18"/>
        <v>0</v>
      </c>
      <c r="AR129" s="160">
        <f t="shared" si="18"/>
        <v>7785.010000000002</v>
      </c>
      <c r="AS129" s="160">
        <f t="shared" si="18"/>
        <v>1000</v>
      </c>
      <c r="AT129" s="160">
        <f t="shared" si="18"/>
        <v>0</v>
      </c>
    </row>
    <row r="130" spans="2:47" s="26" customFormat="1" x14ac:dyDescent="0.2">
      <c r="B130" s="161"/>
      <c r="C130" s="161"/>
      <c r="D130" s="161"/>
      <c r="E130" s="161"/>
      <c r="F130" s="161"/>
      <c r="G130" s="161"/>
      <c r="H130" s="161"/>
      <c r="I130" s="162"/>
      <c r="J130" s="163"/>
      <c r="K130" s="163"/>
      <c r="L130" s="161"/>
      <c r="M130" s="163"/>
      <c r="N130" s="164"/>
      <c r="O130" s="161"/>
      <c r="P130" s="163"/>
      <c r="Q130" s="163"/>
      <c r="R130" s="161"/>
      <c r="S130" s="161"/>
      <c r="T130" s="161"/>
      <c r="U130" s="161"/>
      <c r="V130" s="165"/>
      <c r="W130" s="161"/>
      <c r="X130" s="161"/>
      <c r="Y130" s="166"/>
      <c r="Z130" s="166"/>
      <c r="AA130" s="166"/>
      <c r="AB130" s="166"/>
      <c r="AC130" s="166"/>
      <c r="AD130" s="166"/>
      <c r="AE130" s="166"/>
      <c r="AF130" s="166"/>
      <c r="AG130" s="166"/>
      <c r="AH130" s="166"/>
      <c r="AI130" s="166"/>
      <c r="AJ130" s="166"/>
      <c r="AK130" s="166"/>
      <c r="AL130" s="166"/>
      <c r="AM130" s="166"/>
      <c r="AN130" s="166"/>
      <c r="AO130" s="166"/>
      <c r="AP130" s="166"/>
      <c r="AQ130" s="166"/>
      <c r="AR130" s="166"/>
      <c r="AS130" s="166"/>
      <c r="AT130" s="166"/>
      <c r="AU130" s="31"/>
    </row>
    <row r="131" spans="2:47" s="26" customFormat="1" ht="12.75" thickBot="1" x14ac:dyDescent="0.25">
      <c r="B131" s="161"/>
      <c r="C131" s="161"/>
      <c r="D131" s="161"/>
      <c r="E131" s="161"/>
      <c r="F131" s="161"/>
      <c r="G131" s="161"/>
      <c r="H131" s="161"/>
      <c r="I131" s="162"/>
      <c r="J131" s="163"/>
      <c r="K131" s="163"/>
      <c r="L131" s="161"/>
      <c r="M131" s="163"/>
      <c r="N131" s="164"/>
      <c r="O131" s="161"/>
      <c r="P131" s="163"/>
      <c r="Q131" s="163"/>
      <c r="R131" s="161"/>
      <c r="S131" s="161"/>
      <c r="T131" s="161"/>
      <c r="U131" s="161"/>
      <c r="V131" s="165"/>
      <c r="W131" s="161"/>
      <c r="X131" s="161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31"/>
    </row>
    <row r="132" spans="2:47" s="28" customFormat="1" x14ac:dyDescent="0.2">
      <c r="E132" s="87"/>
      <c r="F132" s="87"/>
      <c r="G132" s="87"/>
      <c r="H132" s="88"/>
      <c r="I132" s="89"/>
      <c r="V132" s="58"/>
      <c r="Y132" s="141"/>
      <c r="Z132" s="142" t="s">
        <v>492</v>
      </c>
      <c r="AA132" s="143">
        <v>422759.37</v>
      </c>
      <c r="AB132" s="90"/>
      <c r="AC132" s="90"/>
      <c r="AD132" s="144">
        <f>SUM(AB95:AE95)</f>
        <v>492580.35000000009</v>
      </c>
      <c r="AE132" s="90"/>
      <c r="AF132" s="90"/>
      <c r="AG132" s="90"/>
      <c r="AH132" s="90"/>
      <c r="AI132" s="90"/>
      <c r="AJ132" s="90"/>
      <c r="AK132" s="144">
        <f>SUM(AI95:AK95)</f>
        <v>7087.5</v>
      </c>
      <c r="AL132" s="90"/>
      <c r="AM132" s="90"/>
      <c r="AN132" s="90"/>
      <c r="AO132" s="90"/>
      <c r="AP132" s="90"/>
      <c r="AQ132" s="90"/>
      <c r="AR132" s="90"/>
      <c r="AS132" s="90"/>
      <c r="AT132" s="90"/>
      <c r="AU132" s="80"/>
    </row>
    <row r="133" spans="2:47" s="28" customFormat="1" x14ac:dyDescent="0.2">
      <c r="E133" s="87"/>
      <c r="F133" s="87"/>
      <c r="G133" s="87"/>
      <c r="H133" s="88"/>
      <c r="I133" s="89"/>
      <c r="V133" s="58"/>
      <c r="Y133" s="145"/>
      <c r="Z133" s="118" t="s">
        <v>493</v>
      </c>
      <c r="AA133" s="146">
        <v>6200</v>
      </c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80"/>
    </row>
    <row r="134" spans="2:47" s="28" customFormat="1" x14ac:dyDescent="0.2">
      <c r="E134" s="87"/>
      <c r="F134" s="87"/>
      <c r="G134" s="87"/>
      <c r="H134" s="88"/>
      <c r="I134" s="89"/>
      <c r="V134" s="58"/>
      <c r="Y134" s="145"/>
      <c r="Z134" s="118" t="s">
        <v>493</v>
      </c>
      <c r="AA134" s="146">
        <v>6000</v>
      </c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80"/>
    </row>
    <row r="135" spans="2:47" s="28" customFormat="1" x14ac:dyDescent="0.2">
      <c r="E135" s="87"/>
      <c r="F135" s="87"/>
      <c r="G135" s="87"/>
      <c r="H135" s="88"/>
      <c r="I135" s="89"/>
      <c r="V135" s="58"/>
      <c r="Y135" s="145"/>
      <c r="Z135" s="29"/>
      <c r="AA135" s="146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80"/>
    </row>
    <row r="136" spans="2:47" s="28" customFormat="1" ht="12.75" thickBot="1" x14ac:dyDescent="0.25">
      <c r="E136" s="87"/>
      <c r="F136" s="87"/>
      <c r="G136" s="87"/>
      <c r="H136" s="88"/>
      <c r="I136" s="89"/>
      <c r="V136" s="58"/>
      <c r="Y136" s="145"/>
      <c r="Z136" s="118"/>
      <c r="AA136" s="147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80"/>
    </row>
    <row r="137" spans="2:47" s="28" customFormat="1" ht="12.75" thickBot="1" x14ac:dyDescent="0.25">
      <c r="E137" s="87"/>
      <c r="F137" s="87"/>
      <c r="G137" s="87"/>
      <c r="H137" s="88"/>
      <c r="I137" s="89"/>
      <c r="V137" s="58"/>
      <c r="Y137" s="148"/>
      <c r="Z137" s="149"/>
      <c r="AA137" s="150">
        <f>SUM(AA132:AA136)</f>
        <v>434959.37</v>
      </c>
      <c r="AB137" s="90">
        <f>SUM(AA95-AA137)</f>
        <v>-387808.37</v>
      </c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80"/>
    </row>
    <row r="138" spans="2:47" s="28" customFormat="1" x14ac:dyDescent="0.2">
      <c r="E138" s="87"/>
      <c r="F138" s="87"/>
      <c r="G138" s="87"/>
      <c r="H138" s="88"/>
      <c r="I138" s="89"/>
      <c r="V138" s="58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80"/>
    </row>
    <row r="139" spans="2:47" s="26" customFormat="1" ht="12.75" customHeight="1" x14ac:dyDescent="0.2">
      <c r="B139" s="112"/>
      <c r="C139" s="113"/>
      <c r="D139" s="113"/>
      <c r="E139" s="113"/>
      <c r="F139" s="113"/>
      <c r="G139" s="113"/>
      <c r="H139" s="88"/>
      <c r="I139" s="89"/>
      <c r="J139" s="114"/>
      <c r="K139" s="112"/>
      <c r="L139" s="113"/>
      <c r="M139" s="112"/>
      <c r="N139" s="115"/>
      <c r="O139" s="113"/>
      <c r="P139" s="114"/>
      <c r="Q139" s="112"/>
      <c r="R139" s="113"/>
      <c r="S139" s="113"/>
      <c r="T139" s="113"/>
      <c r="U139" s="112"/>
      <c r="V139" s="115"/>
      <c r="W139" s="116"/>
      <c r="X139" s="113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55"/>
    </row>
    <row r="140" spans="2:47" x14ac:dyDescent="0.2">
      <c r="AB140" s="119"/>
      <c r="AC140" s="119"/>
      <c r="AI140" s="120"/>
      <c r="AJ140" s="121"/>
    </row>
    <row r="141" spans="2:47" x14ac:dyDescent="0.2">
      <c r="V141" s="26"/>
      <c r="W141" s="26"/>
      <c r="X141" s="26"/>
      <c r="Y141" s="8"/>
    </row>
    <row r="142" spans="2:47" s="26" customFormat="1" x14ac:dyDescent="0.2">
      <c r="I142" s="3"/>
      <c r="J142" s="4"/>
      <c r="K142" s="4"/>
      <c r="L142" s="1"/>
      <c r="M142" s="4"/>
      <c r="N142" s="5"/>
      <c r="O142" s="1"/>
      <c r="P142" s="4"/>
      <c r="Q142" s="4"/>
      <c r="R142" s="1"/>
      <c r="S142" s="1"/>
      <c r="T142" s="1"/>
      <c r="U142" s="1"/>
      <c r="V142" s="6"/>
      <c r="W142" s="1"/>
      <c r="X142" s="1"/>
      <c r="Y142" s="7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31"/>
    </row>
    <row r="143" spans="2:47" s="26" customFormat="1" x14ac:dyDescent="0.2">
      <c r="I143" s="3"/>
      <c r="J143" s="4"/>
      <c r="K143" s="4"/>
      <c r="L143" s="1"/>
      <c r="M143" s="4"/>
      <c r="N143" s="5"/>
      <c r="O143" s="1"/>
      <c r="P143" s="4"/>
      <c r="Q143" s="4"/>
      <c r="R143" s="1"/>
      <c r="S143" s="1"/>
      <c r="T143" s="1"/>
      <c r="U143" s="1"/>
      <c r="V143" s="6"/>
      <c r="W143" s="1"/>
      <c r="X143" s="1"/>
      <c r="Y143" s="7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31"/>
    </row>
    <row r="150" spans="25:25" x14ac:dyDescent="0.2">
      <c r="Y150" s="7">
        <f>SUM(Y95+Y99+Y129)</f>
        <v>148384.22000000003</v>
      </c>
    </row>
  </sheetData>
  <mergeCells count="4">
    <mergeCell ref="B21:L21"/>
    <mergeCell ref="B85:G85"/>
    <mergeCell ref="B95:L95"/>
    <mergeCell ref="B110:L110"/>
  </mergeCells>
  <printOptions horizontalCentered="1"/>
  <pageMargins left="0" right="0" top="0.74803149606299213" bottom="0.74803149606299213" header="0.31496062992125984" footer="0.31496062992125984"/>
  <pageSetup scale="58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37"/>
  <sheetViews>
    <sheetView workbookViewId="0">
      <selection activeCell="AW17" sqref="AW17"/>
    </sheetView>
  </sheetViews>
  <sheetFormatPr baseColWidth="10" defaultColWidth="11.42578125" defaultRowHeight="12" x14ac:dyDescent="0.2"/>
  <cols>
    <col min="1" max="1" width="2.85546875" style="1" bestFit="1" customWidth="1"/>
    <col min="2" max="2" width="4.7109375" style="1" customWidth="1"/>
    <col min="3" max="3" width="15.28515625" style="1" hidden="1" customWidth="1"/>
    <col min="4" max="4" width="20.7109375" style="1" hidden="1" customWidth="1"/>
    <col min="5" max="5" width="11.140625" style="1" customWidth="1"/>
    <col min="6" max="6" width="15.42578125" style="1" customWidth="1"/>
    <col min="7" max="7" width="14.5703125" style="1" customWidth="1"/>
    <col min="8" max="8" width="15.42578125" style="1" customWidth="1"/>
    <col min="9" max="9" width="12.28515625" style="3" hidden="1" customWidth="1"/>
    <col min="10" max="10" width="11.140625" style="4" hidden="1" customWidth="1"/>
    <col min="11" max="11" width="10.5703125" style="4" hidden="1" customWidth="1"/>
    <col min="12" max="12" width="27.5703125" style="1" hidden="1" customWidth="1"/>
    <col min="13" max="13" width="7.7109375" style="4" hidden="1" customWidth="1"/>
    <col min="14" max="14" width="10" style="5" customWidth="1"/>
    <col min="15" max="15" width="16.85546875" style="1" hidden="1" customWidth="1"/>
    <col min="16" max="16" width="12.85546875" style="4" hidden="1" customWidth="1"/>
    <col min="17" max="17" width="7.140625" style="4" hidden="1" customWidth="1"/>
    <col min="18" max="20" width="12" style="1" hidden="1" customWidth="1"/>
    <col min="21" max="21" width="6" style="1" hidden="1" customWidth="1"/>
    <col min="22" max="22" width="7.42578125" style="6" hidden="1" customWidth="1"/>
    <col min="23" max="23" width="8.7109375" style="1" hidden="1" customWidth="1"/>
    <col min="24" max="24" width="9.85546875" style="1" hidden="1" customWidth="1"/>
    <col min="25" max="25" width="13.42578125" style="7" customWidth="1"/>
    <col min="26" max="26" width="13.85546875" style="8" customWidth="1"/>
    <col min="27" max="27" width="13.42578125" style="8" customWidth="1"/>
    <col min="28" max="28" width="12.28515625" style="8" hidden="1" customWidth="1"/>
    <col min="29" max="29" width="12.5703125" style="8" hidden="1" customWidth="1"/>
    <col min="30" max="30" width="13.42578125" style="8" hidden="1" customWidth="1"/>
    <col min="31" max="31" width="10.7109375" style="8" hidden="1" customWidth="1"/>
    <col min="32" max="32" width="9.7109375" style="8" hidden="1" customWidth="1"/>
    <col min="33" max="33" width="11.140625" style="8" hidden="1" customWidth="1"/>
    <col min="34" max="34" width="10.42578125" style="8" hidden="1" customWidth="1"/>
    <col min="35" max="35" width="13.5703125" style="8" hidden="1" customWidth="1"/>
    <col min="36" max="37" width="12.42578125" style="8" hidden="1" customWidth="1"/>
    <col min="38" max="38" width="10.42578125" style="8" hidden="1" customWidth="1"/>
    <col min="39" max="39" width="10.85546875" style="8" hidden="1" customWidth="1"/>
    <col min="40" max="40" width="12.140625" style="8" bestFit="1" customWidth="1"/>
    <col min="41" max="41" width="11.85546875" style="8" customWidth="1"/>
    <col min="42" max="42" width="13" style="8" customWidth="1"/>
    <col min="43" max="43" width="11.28515625" style="8" customWidth="1"/>
    <col min="44" max="44" width="13.140625" style="8" bestFit="1" customWidth="1"/>
    <col min="45" max="45" width="11" style="8" customWidth="1"/>
    <col min="46" max="46" width="10" style="8" bestFit="1" customWidth="1"/>
    <col min="47" max="47" width="11.42578125" style="9" customWidth="1"/>
    <col min="48" max="48" width="12.28515625" style="1" bestFit="1" customWidth="1"/>
    <col min="49" max="49" width="11.42578125" style="1" customWidth="1"/>
    <col min="50" max="16384" width="11.42578125" style="1"/>
  </cols>
  <sheetData>
    <row r="2" spans="1:105" x14ac:dyDescent="0.2">
      <c r="B2" s="2" t="s">
        <v>0</v>
      </c>
    </row>
    <row r="3" spans="1:105" x14ac:dyDescent="0.2">
      <c r="B3" s="2" t="s">
        <v>1</v>
      </c>
    </row>
    <row r="4" spans="1:105" x14ac:dyDescent="0.2">
      <c r="B4" s="2" t="s">
        <v>612</v>
      </c>
    </row>
    <row r="5" spans="1:105" x14ac:dyDescent="0.2">
      <c r="B5" s="2" t="s">
        <v>3</v>
      </c>
    </row>
    <row r="6" spans="1:105" ht="16.5" customHeight="1" x14ac:dyDescent="0.2"/>
    <row r="7" spans="1:105" ht="5.25" customHeight="1" x14ac:dyDescent="0.2">
      <c r="B7" s="19"/>
      <c r="C7" s="19"/>
      <c r="D7" s="19"/>
      <c r="E7" s="19"/>
      <c r="F7" s="19"/>
      <c r="G7" s="19"/>
      <c r="H7" s="19"/>
      <c r="I7" s="20"/>
      <c r="J7" s="21"/>
      <c r="K7" s="21"/>
      <c r="L7" s="19"/>
      <c r="M7" s="21"/>
      <c r="N7" s="22"/>
      <c r="O7" s="19"/>
      <c r="P7" s="21"/>
      <c r="Q7" s="21"/>
      <c r="R7" s="19"/>
      <c r="S7" s="19"/>
      <c r="T7" s="19"/>
      <c r="U7" s="19"/>
      <c r="V7" s="23"/>
      <c r="W7" s="19"/>
      <c r="X7" s="19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5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</row>
    <row r="8" spans="1:105" ht="5.25" customHeight="1" x14ac:dyDescent="0.2">
      <c r="B8" s="26"/>
      <c r="C8" s="26"/>
      <c r="D8" s="26"/>
      <c r="E8" s="26"/>
      <c r="F8" s="26"/>
      <c r="G8" s="26"/>
      <c r="H8" s="26"/>
      <c r="I8" s="27"/>
      <c r="J8" s="28"/>
      <c r="K8" s="28"/>
      <c r="L8" s="26"/>
      <c r="M8" s="28"/>
      <c r="N8" s="29"/>
      <c r="O8" s="26"/>
      <c r="P8" s="28"/>
      <c r="Q8" s="28"/>
      <c r="R8" s="26"/>
      <c r="S8" s="26"/>
      <c r="T8" s="26"/>
      <c r="U8" s="26"/>
      <c r="V8" s="30"/>
      <c r="W8" s="26"/>
      <c r="X8" s="26"/>
      <c r="AU8" s="3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</row>
    <row r="9" spans="1:105" ht="5.25" customHeight="1" x14ac:dyDescent="0.2">
      <c r="B9" s="32"/>
      <c r="C9" s="32"/>
      <c r="D9" s="32"/>
      <c r="E9" s="32"/>
      <c r="F9" s="32"/>
      <c r="G9" s="32"/>
      <c r="H9" s="32"/>
      <c r="I9" s="33"/>
      <c r="J9" s="34"/>
      <c r="K9" s="34"/>
      <c r="L9" s="32"/>
      <c r="M9" s="34"/>
      <c r="N9" s="35"/>
      <c r="O9" s="32"/>
      <c r="P9" s="34"/>
      <c r="Q9" s="34"/>
      <c r="R9" s="32"/>
      <c r="S9" s="32"/>
      <c r="T9" s="32"/>
      <c r="U9" s="32"/>
      <c r="V9" s="36"/>
      <c r="W9" s="32"/>
      <c r="X9" s="3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8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</row>
    <row r="10" spans="1:105" ht="19.5" customHeight="1" x14ac:dyDescent="0.2"/>
    <row r="11" spans="1:105" ht="54.75" customHeight="1" x14ac:dyDescent="0.2">
      <c r="B11" s="39" t="s">
        <v>4</v>
      </c>
      <c r="C11" s="39" t="s">
        <v>5</v>
      </c>
      <c r="D11" s="39" t="s">
        <v>6</v>
      </c>
      <c r="E11" s="39" t="s">
        <v>7</v>
      </c>
      <c r="F11" s="39" t="s">
        <v>8</v>
      </c>
      <c r="G11" s="39" t="s">
        <v>9</v>
      </c>
      <c r="H11" s="39" t="s">
        <v>10</v>
      </c>
      <c r="I11" s="40" t="s">
        <v>11</v>
      </c>
      <c r="J11" s="39" t="s">
        <v>12</v>
      </c>
      <c r="K11" s="39" t="s">
        <v>13</v>
      </c>
      <c r="L11" s="39" t="s">
        <v>14</v>
      </c>
      <c r="M11" s="39" t="s">
        <v>15</v>
      </c>
      <c r="N11" s="41" t="s">
        <v>16</v>
      </c>
      <c r="O11" s="39" t="s">
        <v>17</v>
      </c>
      <c r="P11" s="39" t="s">
        <v>18</v>
      </c>
      <c r="Q11" s="39" t="s">
        <v>19</v>
      </c>
      <c r="R11" s="39" t="s">
        <v>20</v>
      </c>
      <c r="S11" s="39" t="s">
        <v>21</v>
      </c>
      <c r="T11" s="39" t="s">
        <v>22</v>
      </c>
      <c r="U11" s="39" t="s">
        <v>23</v>
      </c>
      <c r="V11" s="42" t="s">
        <v>24</v>
      </c>
      <c r="W11" s="39" t="s">
        <v>25</v>
      </c>
      <c r="X11" s="39" t="s">
        <v>26</v>
      </c>
      <c r="Y11" s="43" t="s">
        <v>27</v>
      </c>
      <c r="Z11" s="44" t="s">
        <v>28</v>
      </c>
      <c r="AA11" s="44" t="s">
        <v>29</v>
      </c>
      <c r="AB11" s="44" t="s">
        <v>30</v>
      </c>
      <c r="AC11" s="44" t="s">
        <v>31</v>
      </c>
      <c r="AD11" s="44" t="s">
        <v>32</v>
      </c>
      <c r="AE11" s="44" t="s">
        <v>33</v>
      </c>
      <c r="AF11" s="44" t="s">
        <v>34</v>
      </c>
      <c r="AG11" s="44" t="s">
        <v>35</v>
      </c>
      <c r="AH11" s="44" t="s">
        <v>36</v>
      </c>
      <c r="AI11" s="44" t="s">
        <v>37</v>
      </c>
      <c r="AJ11" s="44" t="s">
        <v>38</v>
      </c>
      <c r="AK11" s="44" t="s">
        <v>38</v>
      </c>
      <c r="AL11" s="44" t="s">
        <v>39</v>
      </c>
      <c r="AM11" s="44" t="s">
        <v>40</v>
      </c>
      <c r="AN11" s="44" t="s">
        <v>41</v>
      </c>
      <c r="AO11" s="44" t="s">
        <v>42</v>
      </c>
      <c r="AP11" s="44" t="s">
        <v>43</v>
      </c>
      <c r="AQ11" s="44" t="s">
        <v>44</v>
      </c>
      <c r="AR11" s="44" t="s">
        <v>45</v>
      </c>
      <c r="AS11" s="44" t="s">
        <v>36</v>
      </c>
      <c r="AT11" s="44" t="s">
        <v>46</v>
      </c>
    </row>
    <row r="12" spans="1:105" s="26" customFormat="1" x14ac:dyDescent="0.2">
      <c r="A12" s="26">
        <v>1</v>
      </c>
      <c r="B12" s="91">
        <v>1</v>
      </c>
      <c r="C12" s="92" t="s">
        <v>47</v>
      </c>
      <c r="D12" s="92" t="s">
        <v>48</v>
      </c>
      <c r="E12" s="92" t="s">
        <v>49</v>
      </c>
      <c r="F12" s="92" t="s">
        <v>50</v>
      </c>
      <c r="G12" s="93" t="s">
        <v>51</v>
      </c>
      <c r="H12" s="94">
        <v>44439</v>
      </c>
      <c r="I12" s="95" t="s">
        <v>52</v>
      </c>
      <c r="J12" s="96" t="s">
        <v>53</v>
      </c>
      <c r="K12" s="91">
        <v>111</v>
      </c>
      <c r="L12" s="92" t="s">
        <v>54</v>
      </c>
      <c r="M12" s="91" t="s">
        <v>55</v>
      </c>
      <c r="N12" s="97" t="s">
        <v>56</v>
      </c>
      <c r="O12" s="92" t="s">
        <v>57</v>
      </c>
      <c r="P12" s="96" t="s">
        <v>58</v>
      </c>
      <c r="Q12" s="91" t="s">
        <v>59</v>
      </c>
      <c r="R12" s="92">
        <v>202221</v>
      </c>
      <c r="S12" s="92">
        <v>202221</v>
      </c>
      <c r="T12" s="92">
        <v>202221</v>
      </c>
      <c r="U12" s="91" t="s">
        <v>60</v>
      </c>
      <c r="V12" s="130"/>
      <c r="W12" s="130" t="s">
        <v>61</v>
      </c>
      <c r="X12" s="92" t="s">
        <v>62</v>
      </c>
      <c r="Y12" s="99">
        <f t="shared" ref="Y12:Y19" si="0">SUM(AB12:AP12)</f>
        <v>0</v>
      </c>
      <c r="Z12" s="99">
        <f t="shared" ref="Z12:Z19" si="1">SUM(AQ12:AT12)</f>
        <v>0</v>
      </c>
      <c r="AA12" s="100">
        <f t="shared" ref="AA12:AA19" si="2">SUM(Y12-Z12)</f>
        <v>0</v>
      </c>
      <c r="AB12" s="100">
        <v>0</v>
      </c>
      <c r="AC12" s="100">
        <v>0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/>
      <c r="AQ12" s="100"/>
      <c r="AR12" s="100"/>
      <c r="AS12" s="100"/>
      <c r="AT12" s="100"/>
      <c r="AU12" s="55"/>
    </row>
    <row r="13" spans="1:105" s="26" customFormat="1" x14ac:dyDescent="0.2">
      <c r="A13" s="26">
        <v>2</v>
      </c>
      <c r="B13" s="91">
        <v>33</v>
      </c>
      <c r="C13" s="92" t="s">
        <v>230</v>
      </c>
      <c r="D13" s="92" t="s">
        <v>231</v>
      </c>
      <c r="E13" s="92" t="s">
        <v>232</v>
      </c>
      <c r="F13" s="92" t="s">
        <v>233</v>
      </c>
      <c r="G13" s="93" t="s">
        <v>234</v>
      </c>
      <c r="H13" s="94">
        <v>44439</v>
      </c>
      <c r="I13" s="95" t="s">
        <v>52</v>
      </c>
      <c r="J13" s="96" t="s">
        <v>158</v>
      </c>
      <c r="K13" s="91">
        <v>114</v>
      </c>
      <c r="L13" s="92" t="s">
        <v>235</v>
      </c>
      <c r="M13" s="91" t="s">
        <v>115</v>
      </c>
      <c r="N13" s="97" t="s">
        <v>56</v>
      </c>
      <c r="O13" s="92" t="s">
        <v>57</v>
      </c>
      <c r="P13" s="96" t="s">
        <v>58</v>
      </c>
      <c r="Q13" s="91" t="s">
        <v>163</v>
      </c>
      <c r="R13" s="92">
        <v>202221</v>
      </c>
      <c r="S13" s="92">
        <v>202221</v>
      </c>
      <c r="T13" s="92">
        <v>202221</v>
      </c>
      <c r="U13" s="91" t="s">
        <v>60</v>
      </c>
      <c r="V13" s="97"/>
      <c r="W13" s="98">
        <v>864413</v>
      </c>
      <c r="X13" s="92" t="s">
        <v>62</v>
      </c>
      <c r="Y13" s="99">
        <f t="shared" si="0"/>
        <v>1771.61</v>
      </c>
      <c r="Z13" s="99">
        <f t="shared" si="1"/>
        <v>35.72</v>
      </c>
      <c r="AA13" s="100">
        <f t="shared" si="2"/>
        <v>1735.8899999999999</v>
      </c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>
        <v>0</v>
      </c>
      <c r="AN13" s="100">
        <v>1771.61</v>
      </c>
      <c r="AO13" s="100">
        <v>0</v>
      </c>
      <c r="AP13" s="100"/>
      <c r="AQ13" s="100"/>
      <c r="AR13" s="100">
        <v>35.72</v>
      </c>
      <c r="AS13" s="100"/>
      <c r="AT13" s="100"/>
      <c r="AU13" s="55"/>
    </row>
    <row r="14" spans="1:105" s="26" customFormat="1" x14ac:dyDescent="0.2">
      <c r="A14" s="26">
        <v>3</v>
      </c>
      <c r="B14" s="91">
        <v>34</v>
      </c>
      <c r="C14" s="92" t="s">
        <v>236</v>
      </c>
      <c r="D14" s="92" t="s">
        <v>237</v>
      </c>
      <c r="E14" s="92" t="s">
        <v>233</v>
      </c>
      <c r="F14" s="92" t="s">
        <v>238</v>
      </c>
      <c r="G14" s="93" t="s">
        <v>239</v>
      </c>
      <c r="H14" s="94">
        <v>44439</v>
      </c>
      <c r="I14" s="95" t="s">
        <v>52</v>
      </c>
      <c r="J14" s="96" t="s">
        <v>158</v>
      </c>
      <c r="K14" s="91">
        <v>114</v>
      </c>
      <c r="L14" s="92" t="s">
        <v>235</v>
      </c>
      <c r="M14" s="91" t="s">
        <v>115</v>
      </c>
      <c r="N14" s="97" t="s">
        <v>56</v>
      </c>
      <c r="O14" s="92" t="s">
        <v>57</v>
      </c>
      <c r="P14" s="96" t="s">
        <v>58</v>
      </c>
      <c r="Q14" s="91" t="s">
        <v>163</v>
      </c>
      <c r="R14" s="92">
        <v>202221</v>
      </c>
      <c r="S14" s="92">
        <v>202221</v>
      </c>
      <c r="T14" s="92">
        <v>202221</v>
      </c>
      <c r="U14" s="91" t="s">
        <v>60</v>
      </c>
      <c r="V14" s="97"/>
      <c r="W14" s="98">
        <v>864421</v>
      </c>
      <c r="X14" s="92" t="s">
        <v>62</v>
      </c>
      <c r="Y14" s="99">
        <f t="shared" si="0"/>
        <v>1771.61</v>
      </c>
      <c r="Z14" s="99">
        <f t="shared" si="1"/>
        <v>35.72</v>
      </c>
      <c r="AA14" s="100">
        <f t="shared" si="2"/>
        <v>1735.8899999999999</v>
      </c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>
        <v>0</v>
      </c>
      <c r="AN14" s="100">
        <v>1771.61</v>
      </c>
      <c r="AO14" s="100">
        <v>0</v>
      </c>
      <c r="AP14" s="100"/>
      <c r="AQ14" s="100"/>
      <c r="AR14" s="100">
        <v>35.72</v>
      </c>
      <c r="AS14" s="100"/>
      <c r="AT14" s="100"/>
      <c r="AU14" s="55"/>
    </row>
    <row r="15" spans="1:105" s="26" customFormat="1" x14ac:dyDescent="0.2">
      <c r="A15" s="26">
        <v>4</v>
      </c>
      <c r="B15" s="91">
        <v>35</v>
      </c>
      <c r="C15" s="92" t="s">
        <v>240</v>
      </c>
      <c r="D15" s="92" t="s">
        <v>241</v>
      </c>
      <c r="E15" s="92" t="s">
        <v>65</v>
      </c>
      <c r="F15" s="92" t="s">
        <v>242</v>
      </c>
      <c r="G15" s="93" t="s">
        <v>243</v>
      </c>
      <c r="H15" s="94">
        <v>44439</v>
      </c>
      <c r="I15" s="95" t="s">
        <v>52</v>
      </c>
      <c r="J15" s="96" t="s">
        <v>158</v>
      </c>
      <c r="K15" s="91">
        <v>114</v>
      </c>
      <c r="L15" s="92" t="s">
        <v>235</v>
      </c>
      <c r="M15" s="91" t="s">
        <v>115</v>
      </c>
      <c r="N15" s="97" t="s">
        <v>56</v>
      </c>
      <c r="O15" s="92" t="s">
        <v>57</v>
      </c>
      <c r="P15" s="96" t="s">
        <v>58</v>
      </c>
      <c r="Q15" s="91" t="s">
        <v>163</v>
      </c>
      <c r="R15" s="92">
        <v>202221</v>
      </c>
      <c r="S15" s="92">
        <v>202221</v>
      </c>
      <c r="T15" s="92">
        <v>202221</v>
      </c>
      <c r="U15" s="91" t="s">
        <v>60</v>
      </c>
      <c r="V15" s="97"/>
      <c r="W15" s="98">
        <v>864439</v>
      </c>
      <c r="X15" s="92" t="s">
        <v>62</v>
      </c>
      <c r="Y15" s="99">
        <f t="shared" si="0"/>
        <v>1771.61</v>
      </c>
      <c r="Z15" s="99">
        <f t="shared" si="1"/>
        <v>35.72</v>
      </c>
      <c r="AA15" s="100">
        <f t="shared" si="2"/>
        <v>1735.8899999999999</v>
      </c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>
        <v>0</v>
      </c>
      <c r="AN15" s="100">
        <v>1771.61</v>
      </c>
      <c r="AO15" s="100">
        <v>0</v>
      </c>
      <c r="AP15" s="100"/>
      <c r="AQ15" s="100"/>
      <c r="AR15" s="100">
        <v>35.72</v>
      </c>
      <c r="AS15" s="100"/>
      <c r="AT15" s="100"/>
      <c r="AU15" s="55"/>
    </row>
    <row r="16" spans="1:105" s="26" customFormat="1" x14ac:dyDescent="0.2">
      <c r="A16" s="26">
        <v>5</v>
      </c>
      <c r="B16" s="91">
        <v>49</v>
      </c>
      <c r="C16" s="92" t="s">
        <v>312</v>
      </c>
      <c r="D16" s="92" t="s">
        <v>313</v>
      </c>
      <c r="E16" s="92" t="s">
        <v>65</v>
      </c>
      <c r="F16" s="92" t="s">
        <v>199</v>
      </c>
      <c r="G16" s="93" t="s">
        <v>314</v>
      </c>
      <c r="H16" s="94">
        <v>44439</v>
      </c>
      <c r="I16" s="95" t="s">
        <v>52</v>
      </c>
      <c r="J16" s="96" t="s">
        <v>158</v>
      </c>
      <c r="K16" s="91">
        <v>114</v>
      </c>
      <c r="L16" s="92" t="s">
        <v>315</v>
      </c>
      <c r="M16" s="91" t="s">
        <v>115</v>
      </c>
      <c r="N16" s="97" t="s">
        <v>56</v>
      </c>
      <c r="O16" s="92" t="s">
        <v>57</v>
      </c>
      <c r="P16" s="96" t="s">
        <v>58</v>
      </c>
      <c r="Q16" s="91" t="s">
        <v>163</v>
      </c>
      <c r="R16" s="92">
        <v>202221</v>
      </c>
      <c r="S16" s="92">
        <v>202221</v>
      </c>
      <c r="T16" s="92">
        <v>202221</v>
      </c>
      <c r="U16" s="91" t="s">
        <v>60</v>
      </c>
      <c r="V16" s="97"/>
      <c r="W16" s="98">
        <v>468280</v>
      </c>
      <c r="X16" s="92" t="s">
        <v>62</v>
      </c>
      <c r="Y16" s="99">
        <f t="shared" si="0"/>
        <v>2385.1999999999998</v>
      </c>
      <c r="Z16" s="99">
        <f t="shared" si="1"/>
        <v>102.48</v>
      </c>
      <c r="AA16" s="100">
        <f t="shared" si="2"/>
        <v>2282.7199999999998</v>
      </c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>
        <v>0</v>
      </c>
      <c r="AN16" s="100">
        <v>2385.1999999999998</v>
      </c>
      <c r="AO16" s="100">
        <v>0</v>
      </c>
      <c r="AP16" s="100"/>
      <c r="AQ16" s="100"/>
      <c r="AR16" s="100">
        <v>102.48</v>
      </c>
      <c r="AS16" s="100"/>
      <c r="AT16" s="100"/>
      <c r="AU16" s="55"/>
    </row>
    <row r="17" spans="1:51" s="26" customFormat="1" x14ac:dyDescent="0.2">
      <c r="A17" s="26">
        <v>6</v>
      </c>
      <c r="B17" s="91">
        <v>56</v>
      </c>
      <c r="C17" s="92" t="s">
        <v>357</v>
      </c>
      <c r="D17" s="92" t="s">
        <v>358</v>
      </c>
      <c r="E17" s="92" t="s">
        <v>359</v>
      </c>
      <c r="F17" s="92" t="s">
        <v>171</v>
      </c>
      <c r="G17" s="93" t="s">
        <v>360</v>
      </c>
      <c r="H17" s="94">
        <v>44439</v>
      </c>
      <c r="I17" s="95" t="s">
        <v>52</v>
      </c>
      <c r="J17" s="96" t="s">
        <v>158</v>
      </c>
      <c r="K17" s="91">
        <v>114</v>
      </c>
      <c r="L17" s="92" t="s">
        <v>361</v>
      </c>
      <c r="M17" s="91" t="s">
        <v>115</v>
      </c>
      <c r="N17" s="97" t="s">
        <v>56</v>
      </c>
      <c r="O17" s="92" t="s">
        <v>57</v>
      </c>
      <c r="P17" s="96" t="s">
        <v>58</v>
      </c>
      <c r="Q17" s="91" t="s">
        <v>163</v>
      </c>
      <c r="R17" s="92">
        <v>202221</v>
      </c>
      <c r="S17" s="92">
        <v>202221</v>
      </c>
      <c r="T17" s="92">
        <v>202221</v>
      </c>
      <c r="U17" s="91" t="s">
        <v>60</v>
      </c>
      <c r="V17" s="97"/>
      <c r="W17" s="98">
        <v>870183</v>
      </c>
      <c r="X17" s="92" t="s">
        <v>62</v>
      </c>
      <c r="Y17" s="99">
        <f t="shared" si="0"/>
        <v>2118.34</v>
      </c>
      <c r="Z17" s="99">
        <f t="shared" si="1"/>
        <v>73.44</v>
      </c>
      <c r="AA17" s="100">
        <f t="shared" si="2"/>
        <v>2044.9</v>
      </c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>
        <v>0</v>
      </c>
      <c r="AN17" s="100">
        <v>2118.34</v>
      </c>
      <c r="AO17" s="100">
        <v>0</v>
      </c>
      <c r="AP17" s="100"/>
      <c r="AQ17" s="100"/>
      <c r="AR17" s="100">
        <v>73.44</v>
      </c>
      <c r="AS17" s="100"/>
      <c r="AT17" s="100"/>
      <c r="AU17" s="55"/>
    </row>
    <row r="18" spans="1:51" s="26" customFormat="1" x14ac:dyDescent="0.2">
      <c r="A18" s="26">
        <v>7</v>
      </c>
      <c r="B18" s="91">
        <v>60</v>
      </c>
      <c r="C18" s="92" t="s">
        <v>379</v>
      </c>
      <c r="D18" s="92" t="s">
        <v>380</v>
      </c>
      <c r="E18" s="92" t="s">
        <v>65</v>
      </c>
      <c r="F18" s="92" t="s">
        <v>381</v>
      </c>
      <c r="G18" s="93" t="s">
        <v>382</v>
      </c>
      <c r="H18" s="94">
        <v>44439</v>
      </c>
      <c r="I18" s="95" t="s">
        <v>52</v>
      </c>
      <c r="J18" s="96" t="s">
        <v>158</v>
      </c>
      <c r="K18" s="91">
        <v>114</v>
      </c>
      <c r="L18" s="92" t="s">
        <v>383</v>
      </c>
      <c r="M18" s="91" t="s">
        <v>115</v>
      </c>
      <c r="N18" s="97" t="s">
        <v>56</v>
      </c>
      <c r="O18" s="92" t="s">
        <v>57</v>
      </c>
      <c r="P18" s="96" t="s">
        <v>58</v>
      </c>
      <c r="Q18" s="91" t="s">
        <v>163</v>
      </c>
      <c r="R18" s="92">
        <v>202221</v>
      </c>
      <c r="S18" s="92">
        <v>202221</v>
      </c>
      <c r="T18" s="92">
        <v>202221</v>
      </c>
      <c r="U18" s="91" t="s">
        <v>60</v>
      </c>
      <c r="V18" s="97"/>
      <c r="W18" s="98">
        <v>864617</v>
      </c>
      <c r="X18" s="92" t="s">
        <v>62</v>
      </c>
      <c r="Y18" s="99">
        <f t="shared" si="0"/>
        <v>3339.21</v>
      </c>
      <c r="Z18" s="99">
        <f t="shared" si="1"/>
        <v>339.75</v>
      </c>
      <c r="AA18" s="100">
        <f t="shared" si="2"/>
        <v>2999.46</v>
      </c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>
        <v>0</v>
      </c>
      <c r="AN18" s="100">
        <v>3339.21</v>
      </c>
      <c r="AO18" s="100">
        <v>0</v>
      </c>
      <c r="AP18" s="100"/>
      <c r="AQ18" s="100"/>
      <c r="AR18" s="100">
        <v>339.75</v>
      </c>
      <c r="AS18" s="100"/>
      <c r="AT18" s="100"/>
      <c r="AU18" s="55"/>
    </row>
    <row r="19" spans="1:51" s="26" customFormat="1" x14ac:dyDescent="0.2">
      <c r="A19" s="26">
        <v>8</v>
      </c>
      <c r="B19" s="91">
        <v>77</v>
      </c>
      <c r="C19" s="92" t="s">
        <v>466</v>
      </c>
      <c r="D19" s="92" t="s">
        <v>467</v>
      </c>
      <c r="E19" s="92" t="s">
        <v>132</v>
      </c>
      <c r="F19" s="92" t="s">
        <v>468</v>
      </c>
      <c r="G19" s="93" t="s">
        <v>469</v>
      </c>
      <c r="H19" s="94">
        <v>44757</v>
      </c>
      <c r="I19" s="95" t="s">
        <v>52</v>
      </c>
      <c r="J19" s="96" t="s">
        <v>158</v>
      </c>
      <c r="K19" s="91">
        <v>114</v>
      </c>
      <c r="L19" s="92" t="s">
        <v>470</v>
      </c>
      <c r="M19" s="91" t="s">
        <v>160</v>
      </c>
      <c r="N19" s="97" t="s">
        <v>56</v>
      </c>
      <c r="O19" s="92" t="s">
        <v>57</v>
      </c>
      <c r="P19" s="96" t="s">
        <v>58</v>
      </c>
      <c r="Q19" s="91" t="s">
        <v>163</v>
      </c>
      <c r="R19" s="92">
        <v>202221</v>
      </c>
      <c r="S19" s="92">
        <v>202221</v>
      </c>
      <c r="T19" s="92">
        <v>202221</v>
      </c>
      <c r="U19" s="91" t="s">
        <v>60</v>
      </c>
      <c r="V19" s="135"/>
      <c r="W19" s="135">
        <v>796366</v>
      </c>
      <c r="X19" s="135" t="s">
        <v>62</v>
      </c>
      <c r="Y19" s="99">
        <f t="shared" si="0"/>
        <v>3338.47</v>
      </c>
      <c r="Z19" s="99">
        <f t="shared" si="1"/>
        <v>339.61</v>
      </c>
      <c r="AA19" s="100">
        <f t="shared" si="2"/>
        <v>2998.8599999999997</v>
      </c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>
        <v>0</v>
      </c>
      <c r="AN19" s="100">
        <v>3338.47</v>
      </c>
      <c r="AO19" s="100">
        <v>0</v>
      </c>
      <c r="AP19" s="100"/>
      <c r="AQ19" s="100"/>
      <c r="AR19" s="100">
        <v>339.61</v>
      </c>
      <c r="AS19" s="100"/>
      <c r="AT19" s="100"/>
      <c r="AU19" s="55"/>
    </row>
    <row r="20" spans="1:51" s="26" customFormat="1" x14ac:dyDescent="0.2">
      <c r="A20" s="26">
        <v>9</v>
      </c>
      <c r="B20" s="91">
        <v>2</v>
      </c>
      <c r="C20" s="92" t="s">
        <v>63</v>
      </c>
      <c r="D20" s="92" t="s">
        <v>64</v>
      </c>
      <c r="E20" s="92" t="s">
        <v>65</v>
      </c>
      <c r="F20" s="92" t="s">
        <v>66</v>
      </c>
      <c r="G20" s="93" t="s">
        <v>67</v>
      </c>
      <c r="H20" s="94">
        <v>44439</v>
      </c>
      <c r="I20" s="95" t="s">
        <v>52</v>
      </c>
      <c r="J20" s="96" t="s">
        <v>53</v>
      </c>
      <c r="K20" s="91">
        <v>111</v>
      </c>
      <c r="L20" s="92" t="s">
        <v>68</v>
      </c>
      <c r="M20" s="91" t="s">
        <v>55</v>
      </c>
      <c r="N20" s="97" t="s">
        <v>69</v>
      </c>
      <c r="O20" s="92" t="s">
        <v>70</v>
      </c>
      <c r="P20" s="96" t="s">
        <v>58</v>
      </c>
      <c r="Q20" s="91" t="s">
        <v>59</v>
      </c>
      <c r="R20" s="92">
        <v>202221</v>
      </c>
      <c r="S20" s="92">
        <v>202221</v>
      </c>
      <c r="T20" s="92">
        <v>202221</v>
      </c>
      <c r="U20" s="91" t="s">
        <v>60</v>
      </c>
      <c r="V20" s="97"/>
      <c r="W20" s="130" t="s">
        <v>71</v>
      </c>
      <c r="X20" s="92" t="s">
        <v>62</v>
      </c>
      <c r="Y20" s="99">
        <f>SUM(AB20:AP20)</f>
        <v>0</v>
      </c>
      <c r="Z20" s="99">
        <f>SUM(AQ20:AT20)</f>
        <v>0</v>
      </c>
      <c r="AA20" s="100">
        <f>SUM(Y20-Z20)</f>
        <v>0</v>
      </c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>
        <v>0</v>
      </c>
      <c r="AN20" s="100">
        <v>0</v>
      </c>
      <c r="AO20" s="100">
        <v>0</v>
      </c>
      <c r="AP20" s="100"/>
      <c r="AQ20" s="100"/>
      <c r="AR20" s="100"/>
      <c r="AS20" s="100"/>
      <c r="AT20" s="100"/>
      <c r="AU20" s="55"/>
    </row>
    <row r="21" spans="1:51" s="26" customFormat="1" x14ac:dyDescent="0.2">
      <c r="A21" s="26">
        <v>10</v>
      </c>
      <c r="B21" s="91">
        <v>41</v>
      </c>
      <c r="C21" s="92" t="s">
        <v>270</v>
      </c>
      <c r="D21" s="92" t="s">
        <v>271</v>
      </c>
      <c r="E21" s="92" t="s">
        <v>50</v>
      </c>
      <c r="F21" s="92" t="s">
        <v>74</v>
      </c>
      <c r="G21" s="93" t="s">
        <v>272</v>
      </c>
      <c r="H21" s="94">
        <v>44439</v>
      </c>
      <c r="I21" s="95" t="s">
        <v>52</v>
      </c>
      <c r="J21" s="96" t="s">
        <v>158</v>
      </c>
      <c r="K21" s="91">
        <v>114</v>
      </c>
      <c r="L21" s="92" t="s">
        <v>114</v>
      </c>
      <c r="M21" s="91" t="s">
        <v>115</v>
      </c>
      <c r="N21" s="97" t="s">
        <v>69</v>
      </c>
      <c r="O21" s="92" t="s">
        <v>70</v>
      </c>
      <c r="P21" s="96" t="s">
        <v>58</v>
      </c>
      <c r="Q21" s="91" t="s">
        <v>163</v>
      </c>
      <c r="R21" s="92">
        <v>202221</v>
      </c>
      <c r="S21" s="92">
        <v>202221</v>
      </c>
      <c r="T21" s="92">
        <v>202221</v>
      </c>
      <c r="U21" s="91" t="s">
        <v>60</v>
      </c>
      <c r="V21" s="97"/>
      <c r="W21" s="98">
        <v>226885</v>
      </c>
      <c r="X21" s="92" t="s">
        <v>62</v>
      </c>
      <c r="Y21" s="99">
        <f>SUM(AB21:AP21)</f>
        <v>3206.37</v>
      </c>
      <c r="Z21" s="99">
        <f>SUM(AQ21:AT21)</f>
        <v>282.08999999999997</v>
      </c>
      <c r="AA21" s="100">
        <f>SUM(Y21-Z21)</f>
        <v>2924.2799999999997</v>
      </c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>
        <v>0</v>
      </c>
      <c r="AN21" s="100">
        <v>3206.37</v>
      </c>
      <c r="AO21" s="100">
        <v>0</v>
      </c>
      <c r="AP21" s="100"/>
      <c r="AQ21" s="100"/>
      <c r="AR21" s="100">
        <v>282.08999999999997</v>
      </c>
      <c r="AS21" s="100"/>
      <c r="AT21" s="100"/>
      <c r="AU21" s="55"/>
    </row>
    <row r="22" spans="1:51" s="26" customFormat="1" x14ac:dyDescent="0.2">
      <c r="A22" s="26">
        <v>11</v>
      </c>
      <c r="B22" s="91">
        <v>3</v>
      </c>
      <c r="C22" s="92" t="s">
        <v>72</v>
      </c>
      <c r="D22" s="92" t="s">
        <v>73</v>
      </c>
      <c r="E22" s="92" t="s">
        <v>74</v>
      </c>
      <c r="F22" s="92" t="s">
        <v>74</v>
      </c>
      <c r="G22" s="93" t="s">
        <v>75</v>
      </c>
      <c r="H22" s="94">
        <v>44439</v>
      </c>
      <c r="I22" s="95" t="s">
        <v>52</v>
      </c>
      <c r="J22" s="96" t="s">
        <v>53</v>
      </c>
      <c r="K22" s="91">
        <v>111</v>
      </c>
      <c r="L22" s="92" t="s">
        <v>76</v>
      </c>
      <c r="M22" s="91" t="s">
        <v>55</v>
      </c>
      <c r="N22" s="97" t="s">
        <v>77</v>
      </c>
      <c r="O22" s="92" t="s">
        <v>78</v>
      </c>
      <c r="P22" s="96" t="s">
        <v>58</v>
      </c>
      <c r="Q22" s="91" t="s">
        <v>59</v>
      </c>
      <c r="R22" s="92">
        <v>202221</v>
      </c>
      <c r="S22" s="92">
        <v>202221</v>
      </c>
      <c r="T22" s="92">
        <v>202221</v>
      </c>
      <c r="U22" s="91" t="s">
        <v>60</v>
      </c>
      <c r="V22" s="97"/>
      <c r="W22" s="130" t="s">
        <v>79</v>
      </c>
      <c r="X22" s="92" t="s">
        <v>62</v>
      </c>
      <c r="Y22" s="99">
        <f t="shared" ref="Y22:Y27" si="3">SUM(AB22:AP22)</f>
        <v>0</v>
      </c>
      <c r="Z22" s="99">
        <f t="shared" ref="Z22:Z27" si="4">SUM(AQ22:AT22)</f>
        <v>0</v>
      </c>
      <c r="AA22" s="100">
        <f t="shared" ref="AA22:AA27" si="5">SUM(Y22-Z22)</f>
        <v>0</v>
      </c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>
        <v>0</v>
      </c>
      <c r="AN22" s="100">
        <v>0</v>
      </c>
      <c r="AO22" s="100">
        <v>0</v>
      </c>
      <c r="AP22" s="100"/>
      <c r="AQ22" s="100"/>
      <c r="AR22" s="100"/>
      <c r="AS22" s="100"/>
      <c r="AT22" s="100"/>
      <c r="AU22" s="55"/>
    </row>
    <row r="23" spans="1:51" s="26" customFormat="1" x14ac:dyDescent="0.2">
      <c r="A23" s="26">
        <v>12</v>
      </c>
      <c r="B23" s="91">
        <v>4</v>
      </c>
      <c r="C23" s="92" t="s">
        <v>80</v>
      </c>
      <c r="D23" s="92" t="s">
        <v>81</v>
      </c>
      <c r="E23" s="92" t="s">
        <v>65</v>
      </c>
      <c r="F23" s="92" t="s">
        <v>65</v>
      </c>
      <c r="G23" s="93" t="s">
        <v>82</v>
      </c>
      <c r="H23" s="94">
        <v>44439</v>
      </c>
      <c r="I23" s="95" t="s">
        <v>52</v>
      </c>
      <c r="J23" s="96" t="s">
        <v>53</v>
      </c>
      <c r="K23" s="91">
        <v>111</v>
      </c>
      <c r="L23" s="92" t="s">
        <v>83</v>
      </c>
      <c r="M23" s="91" t="s">
        <v>55</v>
      </c>
      <c r="N23" s="97" t="s">
        <v>77</v>
      </c>
      <c r="O23" s="92" t="s">
        <v>78</v>
      </c>
      <c r="P23" s="96" t="s">
        <v>58</v>
      </c>
      <c r="Q23" s="91" t="s">
        <v>59</v>
      </c>
      <c r="R23" s="92">
        <v>202221</v>
      </c>
      <c r="S23" s="92">
        <v>202221</v>
      </c>
      <c r="T23" s="92">
        <v>202221</v>
      </c>
      <c r="U23" s="91" t="s">
        <v>60</v>
      </c>
      <c r="V23" s="97"/>
      <c r="W23" s="130" t="s">
        <v>84</v>
      </c>
      <c r="X23" s="92" t="s">
        <v>62</v>
      </c>
      <c r="Y23" s="99">
        <f t="shared" si="3"/>
        <v>0</v>
      </c>
      <c r="Z23" s="99">
        <f t="shared" si="4"/>
        <v>0</v>
      </c>
      <c r="AA23" s="100">
        <f t="shared" si="5"/>
        <v>0</v>
      </c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>
        <v>0</v>
      </c>
      <c r="AN23" s="100">
        <v>0</v>
      </c>
      <c r="AO23" s="100">
        <v>0</v>
      </c>
      <c r="AP23" s="100"/>
      <c r="AQ23" s="100"/>
      <c r="AR23" s="100"/>
      <c r="AS23" s="100"/>
      <c r="AT23" s="100"/>
      <c r="AU23" s="55"/>
    </row>
    <row r="24" spans="1:51" s="26" customFormat="1" x14ac:dyDescent="0.2">
      <c r="A24" s="26">
        <v>13</v>
      </c>
      <c r="B24" s="91">
        <v>5</v>
      </c>
      <c r="C24" s="92" t="s">
        <v>85</v>
      </c>
      <c r="D24" s="92" t="s">
        <v>86</v>
      </c>
      <c r="E24" s="92" t="s">
        <v>74</v>
      </c>
      <c r="F24" s="92" t="s">
        <v>87</v>
      </c>
      <c r="G24" s="93" t="s">
        <v>88</v>
      </c>
      <c r="H24" s="94">
        <v>44439</v>
      </c>
      <c r="I24" s="95" t="s">
        <v>52</v>
      </c>
      <c r="J24" s="96" t="s">
        <v>53</v>
      </c>
      <c r="K24" s="91">
        <v>111</v>
      </c>
      <c r="L24" s="92" t="s">
        <v>89</v>
      </c>
      <c r="M24" s="91" t="s">
        <v>55</v>
      </c>
      <c r="N24" s="97" t="s">
        <v>77</v>
      </c>
      <c r="O24" s="92" t="s">
        <v>78</v>
      </c>
      <c r="P24" s="96" t="s">
        <v>58</v>
      </c>
      <c r="Q24" s="91" t="s">
        <v>59</v>
      </c>
      <c r="R24" s="92">
        <v>202221</v>
      </c>
      <c r="S24" s="92">
        <v>202221</v>
      </c>
      <c r="T24" s="92">
        <v>202221</v>
      </c>
      <c r="U24" s="91" t="s">
        <v>60</v>
      </c>
      <c r="V24" s="97"/>
      <c r="W24" s="130" t="s">
        <v>90</v>
      </c>
      <c r="X24" s="92" t="s">
        <v>62</v>
      </c>
      <c r="Y24" s="99">
        <f t="shared" si="3"/>
        <v>0</v>
      </c>
      <c r="Z24" s="99">
        <f t="shared" si="4"/>
        <v>0</v>
      </c>
      <c r="AA24" s="100">
        <f t="shared" si="5"/>
        <v>0</v>
      </c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>
        <v>0</v>
      </c>
      <c r="AN24" s="100">
        <v>0</v>
      </c>
      <c r="AO24" s="100">
        <v>0</v>
      </c>
      <c r="AP24" s="100"/>
      <c r="AQ24" s="100"/>
      <c r="AR24" s="100"/>
      <c r="AS24" s="100"/>
      <c r="AT24" s="100"/>
      <c r="AU24" s="55"/>
    </row>
    <row r="25" spans="1:51" s="26" customFormat="1" x14ac:dyDescent="0.2">
      <c r="A25" s="26">
        <v>14</v>
      </c>
      <c r="B25" s="91">
        <v>6</v>
      </c>
      <c r="C25" s="92" t="s">
        <v>91</v>
      </c>
      <c r="D25" s="92" t="s">
        <v>92</v>
      </c>
      <c r="E25" s="92" t="s">
        <v>74</v>
      </c>
      <c r="F25" s="92" t="s">
        <v>65</v>
      </c>
      <c r="G25" s="93" t="s">
        <v>93</v>
      </c>
      <c r="H25" s="94">
        <v>44439</v>
      </c>
      <c r="I25" s="95" t="s">
        <v>52</v>
      </c>
      <c r="J25" s="96" t="s">
        <v>53</v>
      </c>
      <c r="K25" s="91">
        <v>111</v>
      </c>
      <c r="L25" s="92" t="s">
        <v>94</v>
      </c>
      <c r="M25" s="91" t="s">
        <v>55</v>
      </c>
      <c r="N25" s="97" t="s">
        <v>77</v>
      </c>
      <c r="O25" s="92" t="s">
        <v>78</v>
      </c>
      <c r="P25" s="96" t="s">
        <v>58</v>
      </c>
      <c r="Q25" s="91" t="s">
        <v>59</v>
      </c>
      <c r="R25" s="92">
        <v>202221</v>
      </c>
      <c r="S25" s="92">
        <v>202221</v>
      </c>
      <c r="T25" s="92">
        <v>202221</v>
      </c>
      <c r="U25" s="91" t="s">
        <v>60</v>
      </c>
      <c r="V25" s="97"/>
      <c r="W25" s="130" t="s">
        <v>95</v>
      </c>
      <c r="X25" s="92" t="s">
        <v>62</v>
      </c>
      <c r="Y25" s="99">
        <f t="shared" si="3"/>
        <v>0</v>
      </c>
      <c r="Z25" s="99">
        <f t="shared" si="4"/>
        <v>0</v>
      </c>
      <c r="AA25" s="100">
        <f t="shared" si="5"/>
        <v>0</v>
      </c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>
        <v>0</v>
      </c>
      <c r="AN25" s="100">
        <v>0</v>
      </c>
      <c r="AO25" s="100">
        <v>0</v>
      </c>
      <c r="AP25" s="100"/>
      <c r="AQ25" s="100"/>
      <c r="AR25" s="100"/>
      <c r="AS25" s="100"/>
      <c r="AT25" s="100"/>
      <c r="AU25" s="55"/>
      <c r="AW25" s="58"/>
      <c r="AY25" s="58"/>
    </row>
    <row r="26" spans="1:51" s="26" customFormat="1" x14ac:dyDescent="0.2">
      <c r="A26" s="26">
        <v>15</v>
      </c>
      <c r="B26" s="91">
        <v>7</v>
      </c>
      <c r="C26" s="92" t="s">
        <v>96</v>
      </c>
      <c r="D26" s="92" t="s">
        <v>97</v>
      </c>
      <c r="E26" s="92" t="s">
        <v>65</v>
      </c>
      <c r="F26" s="92" t="s">
        <v>74</v>
      </c>
      <c r="G26" s="93" t="s">
        <v>98</v>
      </c>
      <c r="H26" s="94">
        <v>44439</v>
      </c>
      <c r="I26" s="95" t="s">
        <v>52</v>
      </c>
      <c r="J26" s="96" t="s">
        <v>53</v>
      </c>
      <c r="K26" s="91">
        <v>111</v>
      </c>
      <c r="L26" s="92" t="s">
        <v>99</v>
      </c>
      <c r="M26" s="91" t="s">
        <v>55</v>
      </c>
      <c r="N26" s="97" t="s">
        <v>77</v>
      </c>
      <c r="O26" s="92" t="s">
        <v>78</v>
      </c>
      <c r="P26" s="96" t="s">
        <v>58</v>
      </c>
      <c r="Q26" s="91" t="s">
        <v>59</v>
      </c>
      <c r="R26" s="92">
        <v>202221</v>
      </c>
      <c r="S26" s="92">
        <v>202221</v>
      </c>
      <c r="T26" s="92">
        <v>202221</v>
      </c>
      <c r="U26" s="91" t="s">
        <v>60</v>
      </c>
      <c r="V26" s="97"/>
      <c r="W26" s="130" t="s">
        <v>100</v>
      </c>
      <c r="X26" s="92" t="s">
        <v>62</v>
      </c>
      <c r="Y26" s="99">
        <f t="shared" si="3"/>
        <v>0</v>
      </c>
      <c r="Z26" s="99">
        <f t="shared" si="4"/>
        <v>0</v>
      </c>
      <c r="AA26" s="100">
        <f t="shared" si="5"/>
        <v>0</v>
      </c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>
        <v>0</v>
      </c>
      <c r="AN26" s="100">
        <v>0</v>
      </c>
      <c r="AO26" s="100">
        <v>0</v>
      </c>
      <c r="AP26" s="100"/>
      <c r="AQ26" s="100"/>
      <c r="AR26" s="100"/>
      <c r="AS26" s="100"/>
      <c r="AT26" s="100"/>
      <c r="AU26" s="55"/>
      <c r="AW26" s="58"/>
      <c r="AY26" s="58"/>
    </row>
    <row r="27" spans="1:51" s="26" customFormat="1" x14ac:dyDescent="0.2">
      <c r="A27" s="26">
        <v>16</v>
      </c>
      <c r="B27" s="91">
        <v>8</v>
      </c>
      <c r="C27" s="92" t="s">
        <v>101</v>
      </c>
      <c r="D27" s="92" t="s">
        <v>102</v>
      </c>
      <c r="E27" s="92" t="s">
        <v>103</v>
      </c>
      <c r="F27" s="92" t="s">
        <v>104</v>
      </c>
      <c r="G27" s="93" t="s">
        <v>105</v>
      </c>
      <c r="H27" s="94">
        <v>44439</v>
      </c>
      <c r="I27" s="95" t="s">
        <v>52</v>
      </c>
      <c r="J27" s="96" t="s">
        <v>53</v>
      </c>
      <c r="K27" s="91">
        <v>111</v>
      </c>
      <c r="L27" s="92" t="s">
        <v>106</v>
      </c>
      <c r="M27" s="91" t="s">
        <v>55</v>
      </c>
      <c r="N27" s="97" t="s">
        <v>77</v>
      </c>
      <c r="O27" s="92" t="s">
        <v>78</v>
      </c>
      <c r="P27" s="96" t="s">
        <v>58</v>
      </c>
      <c r="Q27" s="91" t="s">
        <v>59</v>
      </c>
      <c r="R27" s="92">
        <v>202221</v>
      </c>
      <c r="S27" s="92">
        <v>202221</v>
      </c>
      <c r="T27" s="92">
        <v>202221</v>
      </c>
      <c r="U27" s="91" t="s">
        <v>60</v>
      </c>
      <c r="V27" s="97"/>
      <c r="W27" s="130" t="s">
        <v>107</v>
      </c>
      <c r="X27" s="92" t="s">
        <v>62</v>
      </c>
      <c r="Y27" s="99">
        <f t="shared" si="3"/>
        <v>0</v>
      </c>
      <c r="Z27" s="99">
        <f t="shared" si="4"/>
        <v>0</v>
      </c>
      <c r="AA27" s="100">
        <f t="shared" si="5"/>
        <v>0</v>
      </c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>
        <v>0</v>
      </c>
      <c r="AN27" s="100">
        <v>0</v>
      </c>
      <c r="AO27" s="100">
        <v>0</v>
      </c>
      <c r="AP27" s="100"/>
      <c r="AQ27" s="100"/>
      <c r="AR27" s="100"/>
      <c r="AS27" s="100"/>
      <c r="AT27" s="100"/>
      <c r="AU27" s="55"/>
      <c r="AW27" s="58"/>
      <c r="AY27" s="58"/>
    </row>
    <row r="28" spans="1:51" s="26" customFormat="1" x14ac:dyDescent="0.2">
      <c r="A28" s="26">
        <v>17</v>
      </c>
      <c r="B28" s="91">
        <v>47</v>
      </c>
      <c r="C28" s="92" t="s">
        <v>300</v>
      </c>
      <c r="D28" s="92" t="s">
        <v>301</v>
      </c>
      <c r="E28" s="92" t="s">
        <v>302</v>
      </c>
      <c r="F28" s="92" t="s">
        <v>171</v>
      </c>
      <c r="G28" s="93" t="s">
        <v>303</v>
      </c>
      <c r="H28" s="94">
        <v>44452</v>
      </c>
      <c r="I28" s="95" t="s">
        <v>52</v>
      </c>
      <c r="J28" s="96" t="s">
        <v>158</v>
      </c>
      <c r="K28" s="91">
        <v>114</v>
      </c>
      <c r="L28" s="92" t="s">
        <v>304</v>
      </c>
      <c r="M28" s="91" t="s">
        <v>115</v>
      </c>
      <c r="N28" s="97" t="s">
        <v>305</v>
      </c>
      <c r="O28" s="92" t="s">
        <v>306</v>
      </c>
      <c r="P28" s="96" t="s">
        <v>58</v>
      </c>
      <c r="Q28" s="91" t="s">
        <v>163</v>
      </c>
      <c r="R28" s="92">
        <v>202221</v>
      </c>
      <c r="S28" s="92">
        <v>202221</v>
      </c>
      <c r="T28" s="92">
        <v>202221</v>
      </c>
      <c r="U28" s="91" t="s">
        <v>60</v>
      </c>
      <c r="V28" s="97"/>
      <c r="W28" s="98">
        <v>443446</v>
      </c>
      <c r="X28" s="92" t="s">
        <v>62</v>
      </c>
      <c r="Y28" s="99">
        <f t="shared" ref="Y28:Y35" si="6">SUM(AB28:AP28)</f>
        <v>4911.16</v>
      </c>
      <c r="Z28" s="99">
        <f t="shared" ref="Z28:Z35" si="7">SUM(AQ28:AT28)</f>
        <v>740.73</v>
      </c>
      <c r="AA28" s="100">
        <f t="shared" ref="AA28:AA35" si="8">SUM(Y28-Z28)</f>
        <v>4170.43</v>
      </c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>
        <v>0</v>
      </c>
      <c r="AN28" s="100">
        <v>4911.16</v>
      </c>
      <c r="AO28" s="100">
        <v>0</v>
      </c>
      <c r="AP28" s="100"/>
      <c r="AQ28" s="100"/>
      <c r="AR28" s="100">
        <v>740.73</v>
      </c>
      <c r="AS28" s="100"/>
      <c r="AT28" s="100"/>
      <c r="AU28" s="55"/>
      <c r="AW28" s="58"/>
      <c r="AY28" s="58"/>
    </row>
    <row r="29" spans="1:51" s="26" customFormat="1" x14ac:dyDescent="0.2">
      <c r="A29" s="26">
        <v>18</v>
      </c>
      <c r="B29" s="91">
        <v>48</v>
      </c>
      <c r="C29" s="92" t="s">
        <v>307</v>
      </c>
      <c r="D29" s="92" t="s">
        <v>308</v>
      </c>
      <c r="E29" s="92" t="s">
        <v>125</v>
      </c>
      <c r="F29" s="92" t="s">
        <v>309</v>
      </c>
      <c r="G29" s="93" t="s">
        <v>310</v>
      </c>
      <c r="H29" s="94">
        <v>44439</v>
      </c>
      <c r="I29" s="95" t="s">
        <v>52</v>
      </c>
      <c r="J29" s="96" t="s">
        <v>158</v>
      </c>
      <c r="K29" s="91">
        <v>114</v>
      </c>
      <c r="L29" s="92" t="s">
        <v>311</v>
      </c>
      <c r="M29" s="91" t="s">
        <v>115</v>
      </c>
      <c r="N29" s="97" t="s">
        <v>305</v>
      </c>
      <c r="O29" s="92" t="s">
        <v>306</v>
      </c>
      <c r="P29" s="96" t="s">
        <v>58</v>
      </c>
      <c r="Q29" s="91" t="s">
        <v>163</v>
      </c>
      <c r="R29" s="92">
        <v>202221</v>
      </c>
      <c r="S29" s="92">
        <v>202221</v>
      </c>
      <c r="T29" s="92">
        <v>202221</v>
      </c>
      <c r="U29" s="91" t="s">
        <v>60</v>
      </c>
      <c r="V29" s="97"/>
      <c r="W29" s="98">
        <v>864528</v>
      </c>
      <c r="X29" s="92" t="s">
        <v>62</v>
      </c>
      <c r="Y29" s="99">
        <f t="shared" si="6"/>
        <v>2534.66</v>
      </c>
      <c r="Z29" s="99">
        <f t="shared" si="7"/>
        <v>118.74</v>
      </c>
      <c r="AA29" s="100">
        <f t="shared" si="8"/>
        <v>2415.92</v>
      </c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>
        <v>0</v>
      </c>
      <c r="AN29" s="100">
        <v>2534.66</v>
      </c>
      <c r="AO29" s="100">
        <v>0</v>
      </c>
      <c r="AP29" s="100"/>
      <c r="AQ29" s="100"/>
      <c r="AR29" s="100">
        <v>118.74</v>
      </c>
      <c r="AS29" s="100"/>
      <c r="AT29" s="100"/>
      <c r="AU29" s="55"/>
      <c r="AW29" s="58"/>
      <c r="AY29" s="58"/>
    </row>
    <row r="30" spans="1:51" s="26" customFormat="1" x14ac:dyDescent="0.2">
      <c r="A30" s="26">
        <v>19</v>
      </c>
      <c r="B30" s="91">
        <v>66</v>
      </c>
      <c r="C30" s="92" t="s">
        <v>417</v>
      </c>
      <c r="D30" s="92" t="s">
        <v>418</v>
      </c>
      <c r="E30" s="92" t="s">
        <v>419</v>
      </c>
      <c r="F30" s="92" t="s">
        <v>420</v>
      </c>
      <c r="G30" s="93" t="s">
        <v>421</v>
      </c>
      <c r="H30" s="134">
        <v>44642</v>
      </c>
      <c r="I30" s="95" t="s">
        <v>52</v>
      </c>
      <c r="J30" s="96" t="s">
        <v>158</v>
      </c>
      <c r="K30" s="91">
        <v>114</v>
      </c>
      <c r="L30" s="92" t="s">
        <v>422</v>
      </c>
      <c r="M30" s="91" t="s">
        <v>115</v>
      </c>
      <c r="N30" s="97" t="s">
        <v>305</v>
      </c>
      <c r="O30" s="92" t="s">
        <v>306</v>
      </c>
      <c r="P30" s="96" t="s">
        <v>58</v>
      </c>
      <c r="Q30" s="91" t="s">
        <v>163</v>
      </c>
      <c r="R30" s="92">
        <v>202221</v>
      </c>
      <c r="S30" s="92">
        <v>202221</v>
      </c>
      <c r="T30" s="92">
        <v>202221</v>
      </c>
      <c r="U30" s="91" t="s">
        <v>60</v>
      </c>
      <c r="V30" s="97"/>
      <c r="W30" s="98">
        <v>963452</v>
      </c>
      <c r="X30" s="92" t="s">
        <v>62</v>
      </c>
      <c r="Y30" s="99">
        <f t="shared" si="6"/>
        <v>4416.76</v>
      </c>
      <c r="Z30" s="99">
        <f t="shared" si="7"/>
        <v>635.13</v>
      </c>
      <c r="AA30" s="100">
        <f t="shared" si="8"/>
        <v>3781.63</v>
      </c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>
        <v>0</v>
      </c>
      <c r="AN30" s="100">
        <v>4416.76</v>
      </c>
      <c r="AO30" s="100">
        <v>0</v>
      </c>
      <c r="AP30" s="100"/>
      <c r="AQ30" s="100"/>
      <c r="AR30" s="100">
        <v>635.13</v>
      </c>
      <c r="AS30" s="100"/>
      <c r="AT30" s="100"/>
      <c r="AU30" s="55"/>
    </row>
    <row r="31" spans="1:51" s="26" customFormat="1" x14ac:dyDescent="0.2">
      <c r="A31" s="26">
        <v>20</v>
      </c>
      <c r="B31" s="91">
        <v>71</v>
      </c>
      <c r="C31" s="92" t="s">
        <v>436</v>
      </c>
      <c r="D31" s="92" t="s">
        <v>437</v>
      </c>
      <c r="E31" s="92" t="s">
        <v>438</v>
      </c>
      <c r="F31" s="92" t="s">
        <v>439</v>
      </c>
      <c r="G31" s="93" t="s">
        <v>440</v>
      </c>
      <c r="H31" s="94">
        <v>44669</v>
      </c>
      <c r="I31" s="95" t="s">
        <v>52</v>
      </c>
      <c r="J31" s="96" t="s">
        <v>158</v>
      </c>
      <c r="K31" s="91">
        <v>114</v>
      </c>
      <c r="L31" s="92" t="s">
        <v>441</v>
      </c>
      <c r="M31" s="91" t="s">
        <v>115</v>
      </c>
      <c r="N31" s="97" t="s">
        <v>305</v>
      </c>
      <c r="O31" s="92" t="s">
        <v>306</v>
      </c>
      <c r="P31" s="96" t="s">
        <v>58</v>
      </c>
      <c r="Q31" s="91" t="s">
        <v>163</v>
      </c>
      <c r="R31" s="92">
        <v>202221</v>
      </c>
      <c r="S31" s="92">
        <v>202221</v>
      </c>
      <c r="T31" s="92">
        <v>202221</v>
      </c>
      <c r="U31" s="91" t="s">
        <v>60</v>
      </c>
      <c r="V31" s="135"/>
      <c r="W31" s="135">
        <v>117494</v>
      </c>
      <c r="X31" s="135" t="s">
        <v>62</v>
      </c>
      <c r="Y31" s="99">
        <f t="shared" si="6"/>
        <v>2725.86</v>
      </c>
      <c r="Z31" s="99">
        <f t="shared" si="7"/>
        <v>139.54</v>
      </c>
      <c r="AA31" s="100">
        <f t="shared" si="8"/>
        <v>2586.3200000000002</v>
      </c>
      <c r="AB31" s="100"/>
      <c r="AC31" s="100"/>
      <c r="AD31" s="136"/>
      <c r="AE31" s="100"/>
      <c r="AF31" s="100"/>
      <c r="AG31" s="100"/>
      <c r="AH31" s="100"/>
      <c r="AI31" s="100"/>
      <c r="AJ31" s="100"/>
      <c r="AK31" s="100"/>
      <c r="AL31" s="100"/>
      <c r="AM31" s="100">
        <v>0</v>
      </c>
      <c r="AN31" s="100">
        <v>2725.86</v>
      </c>
      <c r="AO31" s="100">
        <v>0</v>
      </c>
      <c r="AP31" s="100"/>
      <c r="AQ31" s="100"/>
      <c r="AR31" s="100">
        <v>139.54</v>
      </c>
      <c r="AS31" s="100"/>
      <c r="AT31" s="100"/>
      <c r="AU31" s="55"/>
      <c r="AW31" s="58"/>
      <c r="AY31" s="58"/>
    </row>
    <row r="32" spans="1:51" s="26" customFormat="1" x14ac:dyDescent="0.2">
      <c r="A32" s="26">
        <v>21</v>
      </c>
      <c r="B32" s="91">
        <v>73</v>
      </c>
      <c r="C32" s="92" t="s">
        <v>446</v>
      </c>
      <c r="D32" s="92" t="s">
        <v>447</v>
      </c>
      <c r="E32" s="92" t="s">
        <v>74</v>
      </c>
      <c r="F32" s="92" t="s">
        <v>171</v>
      </c>
      <c r="G32" s="93" t="s">
        <v>448</v>
      </c>
      <c r="H32" s="94">
        <v>44690</v>
      </c>
      <c r="I32" s="95" t="s">
        <v>52</v>
      </c>
      <c r="J32" s="96" t="s">
        <v>158</v>
      </c>
      <c r="K32" s="91">
        <v>113</v>
      </c>
      <c r="L32" s="92" t="s">
        <v>449</v>
      </c>
      <c r="M32" s="91" t="s">
        <v>55</v>
      </c>
      <c r="N32" s="97" t="s">
        <v>305</v>
      </c>
      <c r="O32" s="92" t="s">
        <v>306</v>
      </c>
      <c r="P32" s="96" t="s">
        <v>58</v>
      </c>
      <c r="Q32" s="91" t="s">
        <v>163</v>
      </c>
      <c r="R32" s="92">
        <v>202221</v>
      </c>
      <c r="S32" s="92">
        <v>202221</v>
      </c>
      <c r="T32" s="92">
        <v>202221</v>
      </c>
      <c r="U32" s="91" t="s">
        <v>60</v>
      </c>
      <c r="V32" s="135"/>
      <c r="W32" s="135">
        <v>220500</v>
      </c>
      <c r="X32" s="135" t="s">
        <v>62</v>
      </c>
      <c r="Y32" s="99">
        <f t="shared" si="6"/>
        <v>8826.82</v>
      </c>
      <c r="Z32" s="99">
        <f t="shared" si="7"/>
        <v>1736.6</v>
      </c>
      <c r="AA32" s="100">
        <f t="shared" si="8"/>
        <v>7090.2199999999993</v>
      </c>
      <c r="AB32" s="100"/>
      <c r="AC32" s="100"/>
      <c r="AD32" s="136"/>
      <c r="AE32" s="100"/>
      <c r="AF32" s="100"/>
      <c r="AG32" s="100"/>
      <c r="AH32" s="100"/>
      <c r="AI32" s="100"/>
      <c r="AJ32" s="100"/>
      <c r="AK32" s="100"/>
      <c r="AL32" s="100"/>
      <c r="AM32" s="100">
        <v>0</v>
      </c>
      <c r="AN32" s="100">
        <v>8826.82</v>
      </c>
      <c r="AO32" s="100">
        <v>0</v>
      </c>
      <c r="AP32" s="100"/>
      <c r="AQ32" s="100"/>
      <c r="AR32" s="100">
        <v>1736.6</v>
      </c>
      <c r="AS32" s="100"/>
      <c r="AT32" s="100"/>
      <c r="AU32" s="55"/>
      <c r="AW32" s="58"/>
      <c r="AY32" s="58"/>
    </row>
    <row r="33" spans="1:51" s="26" customFormat="1" x14ac:dyDescent="0.2">
      <c r="A33" s="26">
        <v>22</v>
      </c>
      <c r="B33" s="91">
        <v>74</v>
      </c>
      <c r="C33" s="92" t="s">
        <v>450</v>
      </c>
      <c r="D33" s="92" t="s">
        <v>451</v>
      </c>
      <c r="E33" s="92" t="s">
        <v>452</v>
      </c>
      <c r="F33" s="92" t="s">
        <v>74</v>
      </c>
      <c r="G33" s="93" t="s">
        <v>453</v>
      </c>
      <c r="H33" s="94">
        <v>44690</v>
      </c>
      <c r="I33" s="95" t="s">
        <v>52</v>
      </c>
      <c r="J33" s="96" t="s">
        <v>158</v>
      </c>
      <c r="K33" s="91">
        <v>114</v>
      </c>
      <c r="L33" s="92" t="s">
        <v>454</v>
      </c>
      <c r="M33" s="91" t="s">
        <v>115</v>
      </c>
      <c r="N33" s="97" t="s">
        <v>305</v>
      </c>
      <c r="O33" s="92" t="s">
        <v>306</v>
      </c>
      <c r="P33" s="96" t="s">
        <v>58</v>
      </c>
      <c r="Q33" s="91" t="s">
        <v>163</v>
      </c>
      <c r="R33" s="92">
        <v>202221</v>
      </c>
      <c r="S33" s="92">
        <v>202221</v>
      </c>
      <c r="T33" s="92">
        <v>202221</v>
      </c>
      <c r="U33" s="91" t="s">
        <v>60</v>
      </c>
      <c r="V33" s="135"/>
      <c r="W33" s="135">
        <v>215760</v>
      </c>
      <c r="X33" s="135" t="s">
        <v>62</v>
      </c>
      <c r="Y33" s="99">
        <f t="shared" si="6"/>
        <v>4911.16</v>
      </c>
      <c r="Z33" s="99">
        <f t="shared" si="7"/>
        <v>740.73</v>
      </c>
      <c r="AA33" s="100">
        <f t="shared" si="8"/>
        <v>4170.43</v>
      </c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>
        <v>0</v>
      </c>
      <c r="AN33" s="100">
        <v>4911.16</v>
      </c>
      <c r="AO33" s="100">
        <v>0</v>
      </c>
      <c r="AP33" s="100"/>
      <c r="AQ33" s="100"/>
      <c r="AR33" s="100">
        <v>740.73</v>
      </c>
      <c r="AS33" s="100"/>
      <c r="AT33" s="100"/>
      <c r="AU33" s="55"/>
      <c r="AW33" s="58"/>
      <c r="AY33" s="58"/>
    </row>
    <row r="34" spans="1:51" s="26" customFormat="1" x14ac:dyDescent="0.2">
      <c r="A34" s="26">
        <v>23</v>
      </c>
      <c r="B34" s="91">
        <v>75</v>
      </c>
      <c r="C34" s="92" t="s">
        <v>455</v>
      </c>
      <c r="D34" s="92" t="s">
        <v>456</v>
      </c>
      <c r="E34" s="92" t="s">
        <v>457</v>
      </c>
      <c r="F34" s="92" t="s">
        <v>74</v>
      </c>
      <c r="G34" s="93" t="s">
        <v>458</v>
      </c>
      <c r="H34" s="94">
        <v>44690</v>
      </c>
      <c r="I34" s="95" t="s">
        <v>52</v>
      </c>
      <c r="J34" s="96" t="s">
        <v>158</v>
      </c>
      <c r="K34" s="91">
        <v>114</v>
      </c>
      <c r="L34" s="92" t="s">
        <v>454</v>
      </c>
      <c r="M34" s="91" t="s">
        <v>115</v>
      </c>
      <c r="N34" s="97" t="s">
        <v>305</v>
      </c>
      <c r="O34" s="92" t="s">
        <v>306</v>
      </c>
      <c r="P34" s="96" t="s">
        <v>58</v>
      </c>
      <c r="Q34" s="91" t="s">
        <v>163</v>
      </c>
      <c r="R34" s="92">
        <v>202221</v>
      </c>
      <c r="S34" s="92">
        <v>202221</v>
      </c>
      <c r="T34" s="92">
        <v>202221</v>
      </c>
      <c r="U34" s="91" t="s">
        <v>60</v>
      </c>
      <c r="V34" s="135"/>
      <c r="W34" s="135">
        <v>976700</v>
      </c>
      <c r="X34" s="135" t="s">
        <v>62</v>
      </c>
      <c r="Y34" s="99">
        <f t="shared" si="6"/>
        <v>4911.16</v>
      </c>
      <c r="Z34" s="99">
        <f t="shared" si="7"/>
        <v>740.73</v>
      </c>
      <c r="AA34" s="100">
        <f t="shared" si="8"/>
        <v>4170.43</v>
      </c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>
        <v>0</v>
      </c>
      <c r="AN34" s="100">
        <v>4911.16</v>
      </c>
      <c r="AO34" s="100">
        <v>0</v>
      </c>
      <c r="AP34" s="100"/>
      <c r="AQ34" s="100"/>
      <c r="AR34" s="100">
        <v>740.73</v>
      </c>
      <c r="AS34" s="100"/>
      <c r="AT34" s="100"/>
      <c r="AU34" s="55"/>
      <c r="AW34" s="58"/>
      <c r="AY34" s="58"/>
    </row>
    <row r="35" spans="1:51" s="26" customFormat="1" x14ac:dyDescent="0.2">
      <c r="A35" s="26">
        <v>24</v>
      </c>
      <c r="B35" s="91">
        <v>101</v>
      </c>
      <c r="C35" s="92"/>
      <c r="D35" s="92"/>
      <c r="E35" s="92" t="s">
        <v>171</v>
      </c>
      <c r="F35" s="92" t="s">
        <v>484</v>
      </c>
      <c r="G35" s="93" t="s">
        <v>485</v>
      </c>
      <c r="H35" s="94">
        <v>44798</v>
      </c>
      <c r="I35" s="95"/>
      <c r="J35" s="96"/>
      <c r="K35" s="91"/>
      <c r="L35" s="92" t="s">
        <v>613</v>
      </c>
      <c r="M35" s="91" t="s">
        <v>115</v>
      </c>
      <c r="N35" s="97" t="s">
        <v>305</v>
      </c>
      <c r="O35" s="92" t="s">
        <v>306</v>
      </c>
      <c r="P35" s="96" t="s">
        <v>58</v>
      </c>
      <c r="Q35" s="91" t="s">
        <v>163</v>
      </c>
      <c r="R35" s="92">
        <v>202221</v>
      </c>
      <c r="S35" s="92">
        <v>202221</v>
      </c>
      <c r="T35" s="92">
        <v>202221</v>
      </c>
      <c r="U35" s="91" t="s">
        <v>60</v>
      </c>
      <c r="V35" s="135"/>
      <c r="W35" s="135"/>
      <c r="X35" s="135"/>
      <c r="Y35" s="99">
        <f t="shared" si="6"/>
        <v>0</v>
      </c>
      <c r="Z35" s="99">
        <f t="shared" si="7"/>
        <v>0</v>
      </c>
      <c r="AA35" s="100">
        <f t="shared" si="8"/>
        <v>0</v>
      </c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>
        <v>0</v>
      </c>
      <c r="AN35" s="100">
        <v>0</v>
      </c>
      <c r="AO35" s="100">
        <v>0</v>
      </c>
      <c r="AP35" s="100"/>
      <c r="AQ35" s="100"/>
      <c r="AR35" s="100"/>
      <c r="AS35" s="100"/>
      <c r="AT35" s="100"/>
      <c r="AU35" s="55"/>
      <c r="AW35" s="58"/>
      <c r="AY35" s="58"/>
    </row>
    <row r="36" spans="1:51" s="26" customFormat="1" x14ac:dyDescent="0.2">
      <c r="A36" s="26">
        <v>25</v>
      </c>
      <c r="B36" s="91">
        <v>44</v>
      </c>
      <c r="C36" s="92" t="s">
        <v>284</v>
      </c>
      <c r="D36" s="92" t="s">
        <v>285</v>
      </c>
      <c r="E36" s="92" t="s">
        <v>74</v>
      </c>
      <c r="F36" s="92" t="s">
        <v>286</v>
      </c>
      <c r="G36" s="93" t="s">
        <v>287</v>
      </c>
      <c r="H36" s="94">
        <v>44439</v>
      </c>
      <c r="I36" s="95" t="s">
        <v>52</v>
      </c>
      <c r="J36" s="96" t="s">
        <v>158</v>
      </c>
      <c r="K36" s="91">
        <v>113</v>
      </c>
      <c r="L36" s="92" t="s">
        <v>288</v>
      </c>
      <c r="M36" s="91" t="s">
        <v>160</v>
      </c>
      <c r="N36" s="97" t="s">
        <v>289</v>
      </c>
      <c r="O36" s="92" t="s">
        <v>290</v>
      </c>
      <c r="P36" s="96" t="s">
        <v>58</v>
      </c>
      <c r="Q36" s="91" t="s">
        <v>163</v>
      </c>
      <c r="R36" s="92">
        <v>202221</v>
      </c>
      <c r="S36" s="92">
        <v>202221</v>
      </c>
      <c r="T36" s="92">
        <v>202221</v>
      </c>
      <c r="U36" s="91" t="s">
        <v>60</v>
      </c>
      <c r="V36" s="97"/>
      <c r="W36" s="98">
        <v>920387</v>
      </c>
      <c r="X36" s="92" t="s">
        <v>62</v>
      </c>
      <c r="Y36" s="99">
        <f>SUM(AB36:AP36)</f>
        <v>7155.06</v>
      </c>
      <c r="Z36" s="99">
        <f>SUM(AQ36:AT36)</f>
        <v>1220.03</v>
      </c>
      <c r="AA36" s="100">
        <f>SUM(Y36-Z36)</f>
        <v>5935.0300000000007</v>
      </c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>
        <v>0</v>
      </c>
      <c r="AN36" s="100">
        <v>7155.06</v>
      </c>
      <c r="AO36" s="100">
        <v>0</v>
      </c>
      <c r="AP36" s="100"/>
      <c r="AQ36" s="100"/>
      <c r="AR36" s="100">
        <v>1220.03</v>
      </c>
      <c r="AS36" s="100"/>
      <c r="AT36" s="100"/>
      <c r="AU36" s="55"/>
      <c r="AW36" s="58"/>
      <c r="AY36" s="58"/>
    </row>
    <row r="37" spans="1:51" s="26" customFormat="1" x14ac:dyDescent="0.2">
      <c r="A37" s="26">
        <v>26</v>
      </c>
      <c r="B37" s="91">
        <v>45</v>
      </c>
      <c r="C37" s="92" t="s">
        <v>291</v>
      </c>
      <c r="D37" s="92" t="s">
        <v>292</v>
      </c>
      <c r="E37" s="92" t="s">
        <v>293</v>
      </c>
      <c r="F37" s="92" t="s">
        <v>74</v>
      </c>
      <c r="G37" s="93" t="s">
        <v>294</v>
      </c>
      <c r="H37" s="94">
        <v>44439</v>
      </c>
      <c r="I37" s="95" t="s">
        <v>52</v>
      </c>
      <c r="J37" s="96" t="s">
        <v>158</v>
      </c>
      <c r="K37" s="91">
        <v>114</v>
      </c>
      <c r="L37" s="92" t="s">
        <v>114</v>
      </c>
      <c r="M37" s="91" t="s">
        <v>115</v>
      </c>
      <c r="N37" s="97" t="s">
        <v>289</v>
      </c>
      <c r="O37" s="92" t="s">
        <v>290</v>
      </c>
      <c r="P37" s="96" t="s">
        <v>58</v>
      </c>
      <c r="Q37" s="91" t="s">
        <v>163</v>
      </c>
      <c r="R37" s="92">
        <v>202221</v>
      </c>
      <c r="S37" s="92">
        <v>202221</v>
      </c>
      <c r="T37" s="92">
        <v>202221</v>
      </c>
      <c r="U37" s="91" t="s">
        <v>60</v>
      </c>
      <c r="V37" s="97"/>
      <c r="W37" s="98">
        <v>864498</v>
      </c>
      <c r="X37" s="92" t="s">
        <v>62</v>
      </c>
      <c r="Y37" s="99">
        <f>SUM(AB37:AP37)</f>
        <v>2944.23</v>
      </c>
      <c r="Z37" s="99">
        <f>SUM(AQ37:AT37)</f>
        <v>240.15</v>
      </c>
      <c r="AA37" s="100">
        <f>SUM(Y37-Z37)</f>
        <v>2704.08</v>
      </c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>
        <v>0</v>
      </c>
      <c r="AN37" s="100">
        <v>2944.23</v>
      </c>
      <c r="AO37" s="100">
        <v>0</v>
      </c>
      <c r="AP37" s="100"/>
      <c r="AQ37" s="100"/>
      <c r="AR37" s="100">
        <v>240.15</v>
      </c>
      <c r="AS37" s="100"/>
      <c r="AT37" s="100"/>
      <c r="AU37" s="55"/>
      <c r="AW37" s="58"/>
      <c r="AY37" s="58"/>
    </row>
    <row r="38" spans="1:51" s="26" customFormat="1" x14ac:dyDescent="0.2">
      <c r="A38" s="26">
        <v>27</v>
      </c>
      <c r="B38" s="91">
        <v>23</v>
      </c>
      <c r="C38" s="92" t="s">
        <v>185</v>
      </c>
      <c r="D38" s="92" t="s">
        <v>186</v>
      </c>
      <c r="E38" s="92" t="s">
        <v>111</v>
      </c>
      <c r="F38" s="92" t="s">
        <v>187</v>
      </c>
      <c r="G38" s="93" t="s">
        <v>188</v>
      </c>
      <c r="H38" s="94">
        <v>44439</v>
      </c>
      <c r="I38" s="95" t="s">
        <v>52</v>
      </c>
      <c r="J38" s="96" t="s">
        <v>158</v>
      </c>
      <c r="K38" s="91">
        <v>113</v>
      </c>
      <c r="L38" s="92" t="s">
        <v>189</v>
      </c>
      <c r="M38" s="91" t="s">
        <v>55</v>
      </c>
      <c r="N38" s="97" t="s">
        <v>121</v>
      </c>
      <c r="O38" s="92" t="s">
        <v>122</v>
      </c>
      <c r="P38" s="96" t="s">
        <v>58</v>
      </c>
      <c r="Q38" s="91" t="s">
        <v>163</v>
      </c>
      <c r="R38" s="92">
        <v>202221</v>
      </c>
      <c r="S38" s="92">
        <v>202221</v>
      </c>
      <c r="T38" s="92">
        <v>202221</v>
      </c>
      <c r="U38" s="91" t="s">
        <v>60</v>
      </c>
      <c r="V38" s="97"/>
      <c r="W38" s="98">
        <v>864332</v>
      </c>
      <c r="X38" s="92" t="s">
        <v>62</v>
      </c>
      <c r="Y38" s="99">
        <f>SUM(AB38:AP38)</f>
        <v>5942.7</v>
      </c>
      <c r="Z38" s="99">
        <f>SUM(AQ38:AT38)</f>
        <v>961.07</v>
      </c>
      <c r="AA38" s="100">
        <f>SUM(Y38-Z38)</f>
        <v>4981.63</v>
      </c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>
        <v>0</v>
      </c>
      <c r="AN38" s="100">
        <v>5942.7</v>
      </c>
      <c r="AO38" s="100">
        <v>0</v>
      </c>
      <c r="AP38" s="100"/>
      <c r="AQ38" s="100"/>
      <c r="AR38" s="100">
        <v>961.07</v>
      </c>
      <c r="AS38" s="100"/>
      <c r="AT38" s="100"/>
      <c r="AU38" s="55"/>
      <c r="AW38" s="58"/>
      <c r="AY38" s="58"/>
    </row>
    <row r="39" spans="1:51" s="26" customFormat="1" x14ac:dyDescent="0.2">
      <c r="A39" s="26">
        <v>28</v>
      </c>
      <c r="B39" s="91">
        <v>24</v>
      </c>
      <c r="C39" s="92" t="s">
        <v>190</v>
      </c>
      <c r="D39" s="92" t="s">
        <v>191</v>
      </c>
      <c r="E39" s="92" t="s">
        <v>74</v>
      </c>
      <c r="F39" s="92" t="s">
        <v>192</v>
      </c>
      <c r="G39" s="93" t="s">
        <v>193</v>
      </c>
      <c r="H39" s="94">
        <v>44439</v>
      </c>
      <c r="I39" s="95" t="s">
        <v>52</v>
      </c>
      <c r="J39" s="96" t="s">
        <v>158</v>
      </c>
      <c r="K39" s="91">
        <v>114</v>
      </c>
      <c r="L39" s="92" t="s">
        <v>194</v>
      </c>
      <c r="M39" s="91" t="s">
        <v>115</v>
      </c>
      <c r="N39" s="97" t="s">
        <v>121</v>
      </c>
      <c r="O39" s="92" t="s">
        <v>122</v>
      </c>
      <c r="P39" s="96" t="s">
        <v>58</v>
      </c>
      <c r="Q39" s="91" t="s">
        <v>163</v>
      </c>
      <c r="R39" s="92">
        <v>202221</v>
      </c>
      <c r="S39" s="92">
        <v>202221</v>
      </c>
      <c r="T39" s="92">
        <v>202221</v>
      </c>
      <c r="U39" s="91" t="s">
        <v>60</v>
      </c>
      <c r="V39" s="97"/>
      <c r="W39" s="98">
        <v>906019</v>
      </c>
      <c r="X39" s="92" t="s">
        <v>195</v>
      </c>
      <c r="Y39" s="99">
        <f>SUM(AB39:AP39)</f>
        <v>4187.87</v>
      </c>
      <c r="Z39" s="99">
        <f>SUM(AQ39:AT39)</f>
        <v>586.24</v>
      </c>
      <c r="AA39" s="100">
        <f>SUM(Y39-Z39)</f>
        <v>3601.63</v>
      </c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>
        <v>0</v>
      </c>
      <c r="AN39" s="100">
        <v>4187.87</v>
      </c>
      <c r="AO39" s="100">
        <v>0</v>
      </c>
      <c r="AP39" s="100"/>
      <c r="AQ39" s="100"/>
      <c r="AR39" s="100">
        <v>586.24</v>
      </c>
      <c r="AS39" s="100"/>
      <c r="AT39" s="100"/>
      <c r="AU39" s="55"/>
      <c r="AW39" s="58"/>
      <c r="AY39" s="58"/>
    </row>
    <row r="40" spans="1:51" s="26" customFormat="1" x14ac:dyDescent="0.2">
      <c r="A40" s="26">
        <v>29</v>
      </c>
      <c r="B40" s="91">
        <v>28</v>
      </c>
      <c r="C40" s="92" t="s">
        <v>212</v>
      </c>
      <c r="D40" s="92" t="s">
        <v>213</v>
      </c>
      <c r="E40" s="92" t="s">
        <v>65</v>
      </c>
      <c r="F40" s="92" t="s">
        <v>74</v>
      </c>
      <c r="G40" s="93" t="s">
        <v>214</v>
      </c>
      <c r="H40" s="94">
        <v>44439</v>
      </c>
      <c r="I40" s="95" t="s">
        <v>52</v>
      </c>
      <c r="J40" s="96" t="s">
        <v>158</v>
      </c>
      <c r="K40" s="91">
        <v>114</v>
      </c>
      <c r="L40" s="92" t="s">
        <v>215</v>
      </c>
      <c r="M40" s="91" t="s">
        <v>160</v>
      </c>
      <c r="N40" s="97" t="s">
        <v>128</v>
      </c>
      <c r="O40" s="92" t="s">
        <v>129</v>
      </c>
      <c r="P40" s="96" t="s">
        <v>58</v>
      </c>
      <c r="Q40" s="91" t="s">
        <v>163</v>
      </c>
      <c r="R40" s="92">
        <v>202221</v>
      </c>
      <c r="S40" s="92">
        <v>202221</v>
      </c>
      <c r="T40" s="92">
        <v>202221</v>
      </c>
      <c r="U40" s="91" t="s">
        <v>60</v>
      </c>
      <c r="V40" s="97"/>
      <c r="W40" s="98">
        <v>864375</v>
      </c>
      <c r="X40" s="92" t="s">
        <v>62</v>
      </c>
      <c r="Y40" s="99">
        <f t="shared" ref="Y40:Y47" si="9">SUM(AB40:AP40)</f>
        <v>4798.24</v>
      </c>
      <c r="Z40" s="99">
        <f t="shared" ref="Z40:Z47" si="10">SUM(AQ40:AT40)</f>
        <v>716.62</v>
      </c>
      <c r="AA40" s="100">
        <f t="shared" ref="AA40:AA47" si="11">SUM(Y40-Z40)</f>
        <v>4081.62</v>
      </c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>
        <v>0</v>
      </c>
      <c r="AN40" s="100">
        <v>4798.24</v>
      </c>
      <c r="AO40" s="100">
        <v>0</v>
      </c>
      <c r="AP40" s="100"/>
      <c r="AQ40" s="100"/>
      <c r="AR40" s="100">
        <v>716.62</v>
      </c>
      <c r="AS40" s="100"/>
      <c r="AT40" s="100"/>
      <c r="AU40" s="55"/>
    </row>
    <row r="41" spans="1:51" s="26" customFormat="1" x14ac:dyDescent="0.2">
      <c r="A41" s="26">
        <v>30</v>
      </c>
      <c r="B41" s="91">
        <v>29</v>
      </c>
      <c r="C41" s="92" t="s">
        <v>216</v>
      </c>
      <c r="D41" s="92" t="s">
        <v>217</v>
      </c>
      <c r="E41" s="92" t="s">
        <v>74</v>
      </c>
      <c r="F41" s="92" t="s">
        <v>74</v>
      </c>
      <c r="G41" s="93" t="s">
        <v>218</v>
      </c>
      <c r="H41" s="94">
        <v>44439</v>
      </c>
      <c r="I41" s="95" t="s">
        <v>52</v>
      </c>
      <c r="J41" s="96" t="s">
        <v>158</v>
      </c>
      <c r="K41" s="91">
        <v>114</v>
      </c>
      <c r="L41" s="92" t="s">
        <v>127</v>
      </c>
      <c r="M41" s="91" t="s">
        <v>115</v>
      </c>
      <c r="N41" s="97" t="s">
        <v>128</v>
      </c>
      <c r="O41" s="92" t="s">
        <v>129</v>
      </c>
      <c r="P41" s="96" t="s">
        <v>58</v>
      </c>
      <c r="Q41" s="91" t="s">
        <v>163</v>
      </c>
      <c r="R41" s="92">
        <v>202221</v>
      </c>
      <c r="S41" s="92">
        <v>202221</v>
      </c>
      <c r="T41" s="92">
        <v>202221</v>
      </c>
      <c r="U41" s="91" t="s">
        <v>60</v>
      </c>
      <c r="V41" s="97"/>
      <c r="W41" s="98">
        <v>864383</v>
      </c>
      <c r="X41" s="92" t="s">
        <v>62</v>
      </c>
      <c r="Y41" s="99">
        <f t="shared" si="9"/>
        <v>2044.46</v>
      </c>
      <c r="Z41" s="99">
        <f t="shared" si="10"/>
        <v>65.41</v>
      </c>
      <c r="AA41" s="100">
        <f t="shared" si="11"/>
        <v>1979.05</v>
      </c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>
        <v>0</v>
      </c>
      <c r="AN41" s="100">
        <v>2044.46</v>
      </c>
      <c r="AO41" s="100">
        <v>0</v>
      </c>
      <c r="AP41" s="100"/>
      <c r="AQ41" s="100"/>
      <c r="AR41" s="100">
        <v>65.41</v>
      </c>
      <c r="AS41" s="100"/>
      <c r="AT41" s="100"/>
      <c r="AU41" s="55"/>
      <c r="AW41" s="58"/>
      <c r="AY41" s="58"/>
    </row>
    <row r="42" spans="1:51" s="4" customFormat="1" x14ac:dyDescent="0.2">
      <c r="A42" s="26">
        <v>31</v>
      </c>
      <c r="B42" s="91">
        <v>30</v>
      </c>
      <c r="C42" s="92" t="s">
        <v>219</v>
      </c>
      <c r="D42" s="92" t="s">
        <v>220</v>
      </c>
      <c r="E42" s="92" t="s">
        <v>74</v>
      </c>
      <c r="F42" s="92" t="s">
        <v>221</v>
      </c>
      <c r="G42" s="92" t="s">
        <v>222</v>
      </c>
      <c r="H42" s="94">
        <v>44439</v>
      </c>
      <c r="I42" s="95" t="s">
        <v>52</v>
      </c>
      <c r="J42" s="96" t="s">
        <v>158</v>
      </c>
      <c r="K42" s="91">
        <v>114</v>
      </c>
      <c r="L42" s="92" t="s">
        <v>127</v>
      </c>
      <c r="M42" s="91" t="s">
        <v>115</v>
      </c>
      <c r="N42" s="97" t="s">
        <v>128</v>
      </c>
      <c r="O42" s="92" t="s">
        <v>129</v>
      </c>
      <c r="P42" s="96" t="s">
        <v>58</v>
      </c>
      <c r="Q42" s="91" t="s">
        <v>163</v>
      </c>
      <c r="R42" s="92">
        <v>202221</v>
      </c>
      <c r="S42" s="92">
        <v>202221</v>
      </c>
      <c r="T42" s="92">
        <v>202221</v>
      </c>
      <c r="U42" s="91" t="s">
        <v>60</v>
      </c>
      <c r="V42" s="97"/>
      <c r="W42" s="98">
        <v>864391</v>
      </c>
      <c r="X42" s="92" t="s">
        <v>62</v>
      </c>
      <c r="Y42" s="99">
        <f t="shared" si="9"/>
        <v>2265.36</v>
      </c>
      <c r="Z42" s="99">
        <f t="shared" si="10"/>
        <v>89.44</v>
      </c>
      <c r="AA42" s="100">
        <f t="shared" si="11"/>
        <v>2175.92</v>
      </c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>
        <v>0</v>
      </c>
      <c r="AN42" s="100">
        <v>2265.36</v>
      </c>
      <c r="AO42" s="100">
        <v>0</v>
      </c>
      <c r="AP42" s="100"/>
      <c r="AQ42" s="100"/>
      <c r="AR42" s="100">
        <v>89.44</v>
      </c>
      <c r="AS42" s="100"/>
      <c r="AT42" s="100"/>
      <c r="AU42" s="55"/>
    </row>
    <row r="43" spans="1:51" s="26" customFormat="1" x14ac:dyDescent="0.2">
      <c r="A43" s="26">
        <v>32</v>
      </c>
      <c r="B43" s="91">
        <v>31</v>
      </c>
      <c r="C43" s="92" t="s">
        <v>223</v>
      </c>
      <c r="D43" s="92" t="s">
        <v>224</v>
      </c>
      <c r="E43" s="92" t="s">
        <v>65</v>
      </c>
      <c r="F43" s="92" t="s">
        <v>125</v>
      </c>
      <c r="G43" s="93" t="s">
        <v>225</v>
      </c>
      <c r="H43" s="94">
        <v>44439</v>
      </c>
      <c r="I43" s="95" t="s">
        <v>52</v>
      </c>
      <c r="J43" s="96" t="s">
        <v>158</v>
      </c>
      <c r="K43" s="91">
        <v>114</v>
      </c>
      <c r="L43" s="92" t="s">
        <v>127</v>
      </c>
      <c r="M43" s="91" t="s">
        <v>115</v>
      </c>
      <c r="N43" s="97" t="s">
        <v>128</v>
      </c>
      <c r="O43" s="92" t="s">
        <v>129</v>
      </c>
      <c r="P43" s="96" t="s">
        <v>58</v>
      </c>
      <c r="Q43" s="91" t="s">
        <v>163</v>
      </c>
      <c r="R43" s="92">
        <v>202221</v>
      </c>
      <c r="S43" s="92">
        <v>202221</v>
      </c>
      <c r="T43" s="92">
        <v>202221</v>
      </c>
      <c r="U43" s="91" t="s">
        <v>60</v>
      </c>
      <c r="V43" s="97"/>
      <c r="W43" s="98">
        <v>429482</v>
      </c>
      <c r="X43" s="92" t="s">
        <v>62</v>
      </c>
      <c r="Y43" s="99">
        <f t="shared" si="9"/>
        <v>2044.46</v>
      </c>
      <c r="Z43" s="99">
        <f t="shared" si="10"/>
        <v>65.41</v>
      </c>
      <c r="AA43" s="100">
        <f t="shared" si="11"/>
        <v>1979.05</v>
      </c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>
        <v>0</v>
      </c>
      <c r="AN43" s="100">
        <v>2044.46</v>
      </c>
      <c r="AO43" s="100">
        <v>0</v>
      </c>
      <c r="AP43" s="100"/>
      <c r="AQ43" s="100"/>
      <c r="AR43" s="100">
        <v>65.41</v>
      </c>
      <c r="AS43" s="100"/>
      <c r="AT43" s="100"/>
      <c r="AU43" s="55"/>
    </row>
    <row r="44" spans="1:51" s="26" customFormat="1" x14ac:dyDescent="0.2">
      <c r="A44" s="26">
        <v>33</v>
      </c>
      <c r="B44" s="91">
        <v>32</v>
      </c>
      <c r="C44" s="92" t="s">
        <v>226</v>
      </c>
      <c r="D44" s="92" t="s">
        <v>227</v>
      </c>
      <c r="E44" s="92" t="s">
        <v>65</v>
      </c>
      <c r="F44" s="92" t="s">
        <v>228</v>
      </c>
      <c r="G44" s="93" t="s">
        <v>229</v>
      </c>
      <c r="H44" s="94">
        <v>44439</v>
      </c>
      <c r="I44" s="95" t="s">
        <v>52</v>
      </c>
      <c r="J44" s="96" t="s">
        <v>158</v>
      </c>
      <c r="K44" s="91">
        <v>114</v>
      </c>
      <c r="L44" s="92" t="s">
        <v>127</v>
      </c>
      <c r="M44" s="91" t="s">
        <v>115</v>
      </c>
      <c r="N44" s="97" t="s">
        <v>128</v>
      </c>
      <c r="O44" s="92" t="s">
        <v>129</v>
      </c>
      <c r="P44" s="96" t="s">
        <v>58</v>
      </c>
      <c r="Q44" s="91" t="s">
        <v>163</v>
      </c>
      <c r="R44" s="92">
        <v>202221</v>
      </c>
      <c r="S44" s="92">
        <v>202221</v>
      </c>
      <c r="T44" s="92">
        <v>202221</v>
      </c>
      <c r="U44" s="91" t="s">
        <v>60</v>
      </c>
      <c r="V44" s="97"/>
      <c r="W44" s="98">
        <v>864405</v>
      </c>
      <c r="X44" s="92" t="s">
        <v>62</v>
      </c>
      <c r="Y44" s="99">
        <f t="shared" si="9"/>
        <v>2044.46</v>
      </c>
      <c r="Z44" s="99">
        <f t="shared" si="10"/>
        <v>65.41</v>
      </c>
      <c r="AA44" s="100">
        <f t="shared" si="11"/>
        <v>1979.05</v>
      </c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>
        <v>0</v>
      </c>
      <c r="AN44" s="100">
        <v>2044.46</v>
      </c>
      <c r="AO44" s="100">
        <v>0</v>
      </c>
      <c r="AP44" s="100"/>
      <c r="AQ44" s="100"/>
      <c r="AR44" s="100">
        <v>65.41</v>
      </c>
      <c r="AS44" s="100"/>
      <c r="AT44" s="100"/>
      <c r="AU44" s="55"/>
    </row>
    <row r="45" spans="1:51" s="26" customFormat="1" x14ac:dyDescent="0.2">
      <c r="A45" s="26">
        <v>34</v>
      </c>
      <c r="B45" s="91">
        <v>36</v>
      </c>
      <c r="C45" s="92" t="s">
        <v>244</v>
      </c>
      <c r="D45" s="92" t="s">
        <v>245</v>
      </c>
      <c r="E45" s="92" t="s">
        <v>246</v>
      </c>
      <c r="F45" s="92" t="s">
        <v>247</v>
      </c>
      <c r="G45" s="93" t="s">
        <v>248</v>
      </c>
      <c r="H45" s="94">
        <v>44439</v>
      </c>
      <c r="I45" s="95" t="s">
        <v>52</v>
      </c>
      <c r="J45" s="96" t="s">
        <v>158</v>
      </c>
      <c r="K45" s="91">
        <v>114</v>
      </c>
      <c r="L45" s="92" t="s">
        <v>114</v>
      </c>
      <c r="M45" s="91" t="s">
        <v>115</v>
      </c>
      <c r="N45" s="97" t="s">
        <v>128</v>
      </c>
      <c r="O45" s="92" t="s">
        <v>129</v>
      </c>
      <c r="P45" s="96" t="s">
        <v>58</v>
      </c>
      <c r="Q45" s="91" t="s">
        <v>163</v>
      </c>
      <c r="R45" s="92">
        <v>202221</v>
      </c>
      <c r="S45" s="92">
        <v>202221</v>
      </c>
      <c r="T45" s="92">
        <v>202221</v>
      </c>
      <c r="U45" s="91" t="s">
        <v>60</v>
      </c>
      <c r="V45" s="97"/>
      <c r="W45" s="98">
        <v>864447</v>
      </c>
      <c r="X45" s="92" t="s">
        <v>62</v>
      </c>
      <c r="Y45" s="99">
        <f t="shared" si="9"/>
        <v>2125.75</v>
      </c>
      <c r="Z45" s="99">
        <f t="shared" si="10"/>
        <v>74.25</v>
      </c>
      <c r="AA45" s="100">
        <f t="shared" si="11"/>
        <v>2051.5</v>
      </c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>
        <v>0</v>
      </c>
      <c r="AN45" s="100">
        <v>2125.75</v>
      </c>
      <c r="AO45" s="100">
        <v>0</v>
      </c>
      <c r="AP45" s="100"/>
      <c r="AQ45" s="100"/>
      <c r="AR45" s="100">
        <v>74.25</v>
      </c>
      <c r="AS45" s="100"/>
      <c r="AT45" s="100"/>
      <c r="AU45" s="55"/>
    </row>
    <row r="46" spans="1:51" s="26" customFormat="1" x14ac:dyDescent="0.2">
      <c r="A46" s="26">
        <v>35</v>
      </c>
      <c r="B46" s="91">
        <v>37</v>
      </c>
      <c r="C46" s="92" t="s">
        <v>249</v>
      </c>
      <c r="D46" s="92" t="s">
        <v>250</v>
      </c>
      <c r="E46" s="92" t="s">
        <v>251</v>
      </c>
      <c r="F46" s="92" t="s">
        <v>50</v>
      </c>
      <c r="G46" s="93" t="s">
        <v>252</v>
      </c>
      <c r="H46" s="94">
        <v>44439</v>
      </c>
      <c r="I46" s="95" t="s">
        <v>52</v>
      </c>
      <c r="J46" s="96" t="s">
        <v>158</v>
      </c>
      <c r="K46" s="91">
        <v>114</v>
      </c>
      <c r="L46" s="92" t="s">
        <v>127</v>
      </c>
      <c r="M46" s="91" t="s">
        <v>115</v>
      </c>
      <c r="N46" s="97" t="s">
        <v>128</v>
      </c>
      <c r="O46" s="92" t="s">
        <v>129</v>
      </c>
      <c r="P46" s="96" t="s">
        <v>58</v>
      </c>
      <c r="Q46" s="91" t="s">
        <v>163</v>
      </c>
      <c r="R46" s="92">
        <v>202221</v>
      </c>
      <c r="S46" s="92">
        <v>202221</v>
      </c>
      <c r="T46" s="92">
        <v>202221</v>
      </c>
      <c r="U46" s="91" t="s">
        <v>60</v>
      </c>
      <c r="V46" s="97"/>
      <c r="W46" s="98">
        <v>864456</v>
      </c>
      <c r="X46" s="92" t="s">
        <v>62</v>
      </c>
      <c r="Y46" s="99">
        <f t="shared" si="9"/>
        <v>2125.75</v>
      </c>
      <c r="Z46" s="99">
        <f t="shared" si="10"/>
        <v>74.25</v>
      </c>
      <c r="AA46" s="100">
        <f t="shared" si="11"/>
        <v>2051.5</v>
      </c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>
        <v>0</v>
      </c>
      <c r="AN46" s="100">
        <v>2125.75</v>
      </c>
      <c r="AO46" s="100">
        <v>0</v>
      </c>
      <c r="AP46" s="100"/>
      <c r="AQ46" s="100"/>
      <c r="AR46" s="100">
        <v>74.25</v>
      </c>
      <c r="AS46" s="100"/>
      <c r="AT46" s="100"/>
      <c r="AU46" s="55"/>
    </row>
    <row r="47" spans="1:51" s="26" customFormat="1" x14ac:dyDescent="0.2">
      <c r="A47" s="26">
        <v>36</v>
      </c>
      <c r="B47" s="91">
        <v>38</v>
      </c>
      <c r="C47" s="92" t="s">
        <v>253</v>
      </c>
      <c r="D47" s="92" t="s">
        <v>254</v>
      </c>
      <c r="E47" s="92" t="s">
        <v>171</v>
      </c>
      <c r="F47" s="92" t="s">
        <v>74</v>
      </c>
      <c r="G47" s="93" t="s">
        <v>255</v>
      </c>
      <c r="H47" s="94">
        <v>44439</v>
      </c>
      <c r="I47" s="95" t="s">
        <v>52</v>
      </c>
      <c r="J47" s="96" t="s">
        <v>158</v>
      </c>
      <c r="K47" s="91">
        <v>114</v>
      </c>
      <c r="L47" s="92" t="s">
        <v>256</v>
      </c>
      <c r="M47" s="91" t="s">
        <v>115</v>
      </c>
      <c r="N47" s="97" t="s">
        <v>128</v>
      </c>
      <c r="O47" s="92" t="s">
        <v>129</v>
      </c>
      <c r="P47" s="96" t="s">
        <v>58</v>
      </c>
      <c r="Q47" s="91" t="s">
        <v>163</v>
      </c>
      <c r="R47" s="92">
        <v>202221</v>
      </c>
      <c r="S47" s="92">
        <v>202221</v>
      </c>
      <c r="T47" s="92">
        <v>202221</v>
      </c>
      <c r="U47" s="91" t="s">
        <v>60</v>
      </c>
      <c r="V47" s="97" t="s">
        <v>257</v>
      </c>
      <c r="W47" s="98">
        <v>864464</v>
      </c>
      <c r="X47" s="92" t="s">
        <v>62</v>
      </c>
      <c r="Y47" s="99">
        <f t="shared" si="9"/>
        <v>3066.38</v>
      </c>
      <c r="Z47" s="99">
        <f t="shared" si="10"/>
        <v>877.16000000000008</v>
      </c>
      <c r="AA47" s="100">
        <f t="shared" si="11"/>
        <v>2189.2200000000003</v>
      </c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>
        <v>0</v>
      </c>
      <c r="AN47" s="100">
        <v>3066.38</v>
      </c>
      <c r="AO47" s="100">
        <v>0</v>
      </c>
      <c r="AP47" s="100"/>
      <c r="AQ47" s="100"/>
      <c r="AR47" s="100">
        <v>259.69</v>
      </c>
      <c r="AS47" s="100"/>
      <c r="AT47" s="100">
        <v>617.47</v>
      </c>
      <c r="AU47" s="55"/>
    </row>
    <row r="48" spans="1:51" s="26" customFormat="1" x14ac:dyDescent="0.2">
      <c r="A48" s="26">
        <v>37</v>
      </c>
      <c r="B48" s="91">
        <v>61</v>
      </c>
      <c r="C48" s="92" t="s">
        <v>384</v>
      </c>
      <c r="D48" s="92" t="s">
        <v>385</v>
      </c>
      <c r="E48" s="92" t="s">
        <v>386</v>
      </c>
      <c r="F48" s="92" t="s">
        <v>74</v>
      </c>
      <c r="G48" s="93" t="s">
        <v>387</v>
      </c>
      <c r="H48" s="94">
        <v>44439</v>
      </c>
      <c r="I48" s="95" t="s">
        <v>52</v>
      </c>
      <c r="J48" s="96" t="s">
        <v>158</v>
      </c>
      <c r="K48" s="91">
        <v>114</v>
      </c>
      <c r="L48" s="92" t="s">
        <v>388</v>
      </c>
      <c r="M48" s="91" t="s">
        <v>160</v>
      </c>
      <c r="N48" s="97" t="s">
        <v>389</v>
      </c>
      <c r="O48" s="92" t="s">
        <v>390</v>
      </c>
      <c r="P48" s="96" t="s">
        <v>58</v>
      </c>
      <c r="Q48" s="91" t="s">
        <v>163</v>
      </c>
      <c r="R48" s="92">
        <v>202221</v>
      </c>
      <c r="S48" s="92">
        <v>202221</v>
      </c>
      <c r="T48" s="92">
        <v>202221</v>
      </c>
      <c r="U48" s="91" t="s">
        <v>60</v>
      </c>
      <c r="V48" s="97"/>
      <c r="W48" s="98">
        <v>346858</v>
      </c>
      <c r="X48" s="92" t="s">
        <v>62</v>
      </c>
      <c r="Y48" s="99">
        <f t="shared" ref="Y48:Y63" si="12">SUM(AB48:AP48)</f>
        <v>3532.92</v>
      </c>
      <c r="Z48" s="99">
        <f t="shared" ref="Z48:Z63" si="13">SUM(AQ48:AT48)</f>
        <v>374.46</v>
      </c>
      <c r="AA48" s="100">
        <f t="shared" ref="AA48:AA63" si="14">SUM(Y48-Z48)</f>
        <v>3158.46</v>
      </c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>
        <v>0</v>
      </c>
      <c r="AN48" s="100">
        <v>3532.92</v>
      </c>
      <c r="AO48" s="100">
        <v>0</v>
      </c>
      <c r="AP48" s="100"/>
      <c r="AQ48" s="100"/>
      <c r="AR48" s="100">
        <v>374.46</v>
      </c>
      <c r="AS48" s="100"/>
      <c r="AT48" s="100"/>
      <c r="AU48" s="55"/>
    </row>
    <row r="49" spans="1:47" s="26" customFormat="1" x14ac:dyDescent="0.2">
      <c r="A49" s="26">
        <v>38</v>
      </c>
      <c r="B49" s="91">
        <v>68</v>
      </c>
      <c r="C49" s="92" t="s">
        <v>430</v>
      </c>
      <c r="D49" s="92" t="s">
        <v>431</v>
      </c>
      <c r="E49" s="92" t="s">
        <v>432</v>
      </c>
      <c r="F49" s="92" t="s">
        <v>433</v>
      </c>
      <c r="G49" s="93" t="s">
        <v>434</v>
      </c>
      <c r="H49" s="94">
        <v>44652</v>
      </c>
      <c r="I49" s="95" t="s">
        <v>52</v>
      </c>
      <c r="J49" s="96" t="s">
        <v>158</v>
      </c>
      <c r="K49" s="91">
        <v>114</v>
      </c>
      <c r="L49" s="92" t="s">
        <v>435</v>
      </c>
      <c r="M49" s="91" t="s">
        <v>115</v>
      </c>
      <c r="N49" s="97" t="s">
        <v>389</v>
      </c>
      <c r="O49" s="92" t="s">
        <v>390</v>
      </c>
      <c r="P49" s="96" t="s">
        <v>58</v>
      </c>
      <c r="Q49" s="91" t="s">
        <v>163</v>
      </c>
      <c r="R49" s="92">
        <v>202221</v>
      </c>
      <c r="S49" s="92">
        <v>202221</v>
      </c>
      <c r="T49" s="92">
        <v>202221</v>
      </c>
      <c r="U49" s="91" t="s">
        <v>60</v>
      </c>
      <c r="V49" s="97"/>
      <c r="W49" s="98">
        <v>249364</v>
      </c>
      <c r="X49" s="92" t="s">
        <v>62</v>
      </c>
      <c r="Y49" s="99">
        <f t="shared" si="12"/>
        <v>2944.22</v>
      </c>
      <c r="Z49" s="99">
        <f t="shared" si="13"/>
        <v>240.15</v>
      </c>
      <c r="AA49" s="100">
        <f t="shared" si="14"/>
        <v>2704.0699999999997</v>
      </c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>
        <v>0</v>
      </c>
      <c r="AN49" s="100">
        <v>2944.22</v>
      </c>
      <c r="AO49" s="100">
        <v>0</v>
      </c>
      <c r="AP49" s="100"/>
      <c r="AQ49" s="100"/>
      <c r="AR49" s="100">
        <v>240.15</v>
      </c>
      <c r="AS49" s="100"/>
      <c r="AT49" s="100"/>
      <c r="AU49" s="55"/>
    </row>
    <row r="50" spans="1:47" s="26" customFormat="1" x14ac:dyDescent="0.2">
      <c r="A50" s="26">
        <v>39</v>
      </c>
      <c r="B50" s="91">
        <v>80</v>
      </c>
      <c r="C50" s="92" t="s">
        <v>481</v>
      </c>
      <c r="D50" s="92" t="s">
        <v>482</v>
      </c>
      <c r="E50" s="92" t="s">
        <v>110</v>
      </c>
      <c r="F50" s="92" t="s">
        <v>246</v>
      </c>
      <c r="G50" s="93" t="s">
        <v>483</v>
      </c>
      <c r="H50" s="94">
        <v>44757</v>
      </c>
      <c r="I50" s="95" t="s">
        <v>52</v>
      </c>
      <c r="J50" s="96" t="s">
        <v>158</v>
      </c>
      <c r="K50" s="91">
        <v>114</v>
      </c>
      <c r="L50" s="92" t="s">
        <v>435</v>
      </c>
      <c r="M50" s="91" t="s">
        <v>160</v>
      </c>
      <c r="N50" s="97" t="s">
        <v>389</v>
      </c>
      <c r="O50" s="92" t="s">
        <v>390</v>
      </c>
      <c r="P50" s="96" t="s">
        <v>58</v>
      </c>
      <c r="Q50" s="91" t="s">
        <v>163</v>
      </c>
      <c r="R50" s="92">
        <v>202221</v>
      </c>
      <c r="S50" s="92">
        <v>202221</v>
      </c>
      <c r="T50" s="92">
        <v>202221</v>
      </c>
      <c r="U50" s="91" t="s">
        <v>60</v>
      </c>
      <c r="V50" s="135"/>
      <c r="W50" s="135"/>
      <c r="X50" s="135" t="s">
        <v>62</v>
      </c>
      <c r="Y50" s="99">
        <f t="shared" si="12"/>
        <v>0</v>
      </c>
      <c r="Z50" s="99">
        <f t="shared" si="13"/>
        <v>0</v>
      </c>
      <c r="AA50" s="100">
        <f t="shared" si="14"/>
        <v>0</v>
      </c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>
        <v>0</v>
      </c>
      <c r="AN50" s="100">
        <v>0</v>
      </c>
      <c r="AO50" s="100">
        <v>0</v>
      </c>
      <c r="AP50" s="100"/>
      <c r="AQ50" s="100"/>
      <c r="AR50" s="100"/>
      <c r="AS50" s="100"/>
      <c r="AT50" s="100"/>
      <c r="AU50" s="55"/>
    </row>
    <row r="51" spans="1:47" s="26" customFormat="1" x14ac:dyDescent="0.2">
      <c r="A51" s="26">
        <v>40</v>
      </c>
      <c r="B51" s="91">
        <v>102</v>
      </c>
      <c r="C51" s="92"/>
      <c r="D51" s="92"/>
      <c r="E51" s="92" t="s">
        <v>50</v>
      </c>
      <c r="F51" s="92" t="s">
        <v>486</v>
      </c>
      <c r="G51" s="93" t="s">
        <v>487</v>
      </c>
      <c r="H51" s="94">
        <v>44805</v>
      </c>
      <c r="I51" s="95"/>
      <c r="J51" s="96"/>
      <c r="K51" s="91"/>
      <c r="L51" s="92"/>
      <c r="M51" s="91" t="s">
        <v>115</v>
      </c>
      <c r="N51" s="97" t="s">
        <v>389</v>
      </c>
      <c r="O51" s="92" t="s">
        <v>390</v>
      </c>
      <c r="P51" s="96" t="s">
        <v>58</v>
      </c>
      <c r="Q51" s="91" t="s">
        <v>163</v>
      </c>
      <c r="R51" s="92">
        <v>202221</v>
      </c>
      <c r="S51" s="92">
        <v>202221</v>
      </c>
      <c r="T51" s="92">
        <v>202221</v>
      </c>
      <c r="U51" s="91" t="s">
        <v>60</v>
      </c>
      <c r="V51" s="135"/>
      <c r="W51" s="135"/>
      <c r="X51" s="135"/>
      <c r="Y51" s="99">
        <f t="shared" si="12"/>
        <v>0</v>
      </c>
      <c r="Z51" s="99">
        <f t="shared" si="13"/>
        <v>0</v>
      </c>
      <c r="AA51" s="100">
        <f t="shared" si="14"/>
        <v>0</v>
      </c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>
        <v>0</v>
      </c>
      <c r="AN51" s="100">
        <v>0</v>
      </c>
      <c r="AO51" s="100">
        <v>0</v>
      </c>
      <c r="AP51" s="100"/>
      <c r="AQ51" s="100"/>
      <c r="AR51" s="100"/>
      <c r="AS51" s="100"/>
      <c r="AT51" s="100"/>
      <c r="AU51" s="55"/>
    </row>
    <row r="52" spans="1:47" s="26" customFormat="1" x14ac:dyDescent="0.2">
      <c r="A52" s="26">
        <v>41</v>
      </c>
      <c r="B52" s="91">
        <v>76</v>
      </c>
      <c r="C52" s="92" t="s">
        <v>459</v>
      </c>
      <c r="D52" s="92" t="s">
        <v>460</v>
      </c>
      <c r="E52" s="92" t="s">
        <v>74</v>
      </c>
      <c r="F52" s="92" t="s">
        <v>461</v>
      </c>
      <c r="G52" s="93" t="s">
        <v>462</v>
      </c>
      <c r="H52" s="94">
        <v>44704</v>
      </c>
      <c r="I52" s="95" t="s">
        <v>52</v>
      </c>
      <c r="J52" s="96" t="s">
        <v>158</v>
      </c>
      <c r="K52" s="91">
        <v>114</v>
      </c>
      <c r="L52" s="92" t="s">
        <v>463</v>
      </c>
      <c r="M52" s="91" t="s">
        <v>160</v>
      </c>
      <c r="N52" s="97" t="s">
        <v>464</v>
      </c>
      <c r="O52" s="92" t="s">
        <v>465</v>
      </c>
      <c r="P52" s="96" t="s">
        <v>58</v>
      </c>
      <c r="Q52" s="91" t="s">
        <v>163</v>
      </c>
      <c r="R52" s="92">
        <v>202221</v>
      </c>
      <c r="S52" s="92">
        <v>202221</v>
      </c>
      <c r="T52" s="92">
        <v>202221</v>
      </c>
      <c r="U52" s="91" t="s">
        <v>60</v>
      </c>
      <c r="V52" s="135"/>
      <c r="W52" s="135">
        <v>838535</v>
      </c>
      <c r="X52" s="135" t="s">
        <v>62</v>
      </c>
      <c r="Y52" s="99">
        <f t="shared" si="12"/>
        <v>2555.5300000000002</v>
      </c>
      <c r="Z52" s="99">
        <f t="shared" si="13"/>
        <v>121.01</v>
      </c>
      <c r="AA52" s="100">
        <f t="shared" si="14"/>
        <v>2434.52</v>
      </c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>
        <v>0</v>
      </c>
      <c r="AN52" s="100">
        <v>2555.5300000000002</v>
      </c>
      <c r="AO52" s="100">
        <v>0</v>
      </c>
      <c r="AP52" s="100"/>
      <c r="AQ52" s="100"/>
      <c r="AR52" s="100">
        <v>121.01</v>
      </c>
      <c r="AS52" s="100"/>
      <c r="AT52" s="100"/>
      <c r="AU52" s="55"/>
    </row>
    <row r="53" spans="1:47" s="26" customFormat="1" x14ac:dyDescent="0.2">
      <c r="A53" s="26">
        <v>42</v>
      </c>
      <c r="B53" s="91">
        <v>55</v>
      </c>
      <c r="C53" s="92" t="s">
        <v>349</v>
      </c>
      <c r="D53" s="92" t="s">
        <v>350</v>
      </c>
      <c r="E53" s="92" t="s">
        <v>351</v>
      </c>
      <c r="F53" s="92" t="s">
        <v>352</v>
      </c>
      <c r="G53" s="93" t="s">
        <v>353</v>
      </c>
      <c r="H53" s="94">
        <v>44446</v>
      </c>
      <c r="I53" s="95" t="s">
        <v>52</v>
      </c>
      <c r="J53" s="96" t="s">
        <v>158</v>
      </c>
      <c r="K53" s="91">
        <v>114</v>
      </c>
      <c r="L53" s="92" t="s">
        <v>354</v>
      </c>
      <c r="M53" s="91" t="s">
        <v>160</v>
      </c>
      <c r="N53" s="97" t="s">
        <v>355</v>
      </c>
      <c r="O53" s="92" t="s">
        <v>356</v>
      </c>
      <c r="P53" s="96" t="s">
        <v>58</v>
      </c>
      <c r="Q53" s="91" t="s">
        <v>163</v>
      </c>
      <c r="R53" s="92">
        <v>202221</v>
      </c>
      <c r="S53" s="92">
        <v>202221</v>
      </c>
      <c r="T53" s="92">
        <v>202221</v>
      </c>
      <c r="U53" s="91" t="s">
        <v>60</v>
      </c>
      <c r="V53" s="97"/>
      <c r="W53" s="98">
        <v>864561</v>
      </c>
      <c r="X53" s="92" t="s">
        <v>62</v>
      </c>
      <c r="Y53" s="99">
        <f t="shared" si="12"/>
        <v>2554.86</v>
      </c>
      <c r="Z53" s="99">
        <f t="shared" si="13"/>
        <v>120.94</v>
      </c>
      <c r="AA53" s="100">
        <f t="shared" si="14"/>
        <v>2433.92</v>
      </c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>
        <v>0</v>
      </c>
      <c r="AN53" s="100">
        <v>2554.86</v>
      </c>
      <c r="AO53" s="100">
        <v>0</v>
      </c>
      <c r="AP53" s="100"/>
      <c r="AQ53" s="100"/>
      <c r="AR53" s="100">
        <v>120.94</v>
      </c>
      <c r="AS53" s="100"/>
      <c r="AT53" s="100"/>
      <c r="AU53" s="55"/>
    </row>
    <row r="54" spans="1:47" s="26" customFormat="1" x14ac:dyDescent="0.2">
      <c r="A54" s="26">
        <v>43</v>
      </c>
      <c r="B54" s="91">
        <v>46</v>
      </c>
      <c r="C54" s="92" t="s">
        <v>295</v>
      </c>
      <c r="D54" s="92" t="s">
        <v>296</v>
      </c>
      <c r="E54" s="92" t="s">
        <v>119</v>
      </c>
      <c r="F54" s="92" t="s">
        <v>297</v>
      </c>
      <c r="G54" s="93" t="s">
        <v>298</v>
      </c>
      <c r="H54" s="94">
        <v>44477</v>
      </c>
      <c r="I54" s="95" t="s">
        <v>52</v>
      </c>
      <c r="J54" s="96" t="s">
        <v>158</v>
      </c>
      <c r="K54" s="91">
        <v>114</v>
      </c>
      <c r="L54" s="92" t="s">
        <v>299</v>
      </c>
      <c r="M54" s="91" t="s">
        <v>160</v>
      </c>
      <c r="N54" s="97" t="s">
        <v>152</v>
      </c>
      <c r="O54" s="92" t="s">
        <v>153</v>
      </c>
      <c r="P54" s="96" t="s">
        <v>58</v>
      </c>
      <c r="Q54" s="91" t="s">
        <v>163</v>
      </c>
      <c r="R54" s="92">
        <v>202221</v>
      </c>
      <c r="S54" s="92">
        <v>202221</v>
      </c>
      <c r="T54" s="92">
        <v>202221</v>
      </c>
      <c r="U54" s="91" t="s">
        <v>60</v>
      </c>
      <c r="V54" s="97"/>
      <c r="W54" s="98">
        <v>678200</v>
      </c>
      <c r="X54" s="92" t="s">
        <v>62</v>
      </c>
      <c r="Y54" s="99">
        <f t="shared" si="12"/>
        <v>4035.27</v>
      </c>
      <c r="Z54" s="99">
        <f t="shared" si="13"/>
        <v>553.64</v>
      </c>
      <c r="AA54" s="100">
        <f t="shared" si="14"/>
        <v>3481.63</v>
      </c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>
        <v>0</v>
      </c>
      <c r="AN54" s="100">
        <v>4035.27</v>
      </c>
      <c r="AO54" s="100">
        <v>0</v>
      </c>
      <c r="AP54" s="100"/>
      <c r="AQ54" s="100"/>
      <c r="AR54" s="100">
        <v>553.64</v>
      </c>
      <c r="AS54" s="100"/>
      <c r="AT54" s="100"/>
      <c r="AU54" s="55"/>
    </row>
    <row r="55" spans="1:47" s="26" customFormat="1" x14ac:dyDescent="0.2">
      <c r="A55" s="26">
        <v>44</v>
      </c>
      <c r="B55" s="91">
        <v>57</v>
      </c>
      <c r="C55" s="92" t="s">
        <v>362</v>
      </c>
      <c r="D55" s="92" t="s">
        <v>363</v>
      </c>
      <c r="E55" s="92" t="s">
        <v>364</v>
      </c>
      <c r="F55" s="92" t="s">
        <v>365</v>
      </c>
      <c r="G55" s="93" t="s">
        <v>366</v>
      </c>
      <c r="H55" s="94">
        <v>44439</v>
      </c>
      <c r="I55" s="95" t="s">
        <v>52</v>
      </c>
      <c r="J55" s="96" t="s">
        <v>158</v>
      </c>
      <c r="K55" s="91">
        <v>114</v>
      </c>
      <c r="L55" s="92" t="s">
        <v>367</v>
      </c>
      <c r="M55" s="91" t="s">
        <v>115</v>
      </c>
      <c r="N55" s="97" t="s">
        <v>152</v>
      </c>
      <c r="O55" s="92" t="s">
        <v>153</v>
      </c>
      <c r="P55" s="96" t="s">
        <v>58</v>
      </c>
      <c r="Q55" s="91" t="s">
        <v>163</v>
      </c>
      <c r="R55" s="92">
        <v>202221</v>
      </c>
      <c r="S55" s="92">
        <v>202221</v>
      </c>
      <c r="T55" s="92">
        <v>202221</v>
      </c>
      <c r="U55" s="91" t="s">
        <v>60</v>
      </c>
      <c r="V55" s="97"/>
      <c r="W55" s="98">
        <v>229460</v>
      </c>
      <c r="X55" s="92" t="s">
        <v>62</v>
      </c>
      <c r="Y55" s="99">
        <f t="shared" si="12"/>
        <v>2555.5300000000002</v>
      </c>
      <c r="Z55" s="99">
        <f t="shared" si="13"/>
        <v>121.01</v>
      </c>
      <c r="AA55" s="100">
        <f t="shared" si="14"/>
        <v>2434.52</v>
      </c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>
        <v>0</v>
      </c>
      <c r="AN55" s="100">
        <v>2555.5300000000002</v>
      </c>
      <c r="AO55" s="100">
        <v>0</v>
      </c>
      <c r="AP55" s="100"/>
      <c r="AQ55" s="100"/>
      <c r="AR55" s="100">
        <v>121.01</v>
      </c>
      <c r="AS55" s="100"/>
      <c r="AT55" s="100"/>
      <c r="AU55" s="55"/>
    </row>
    <row r="56" spans="1:47" s="4" customFormat="1" x14ac:dyDescent="0.2">
      <c r="A56" s="26">
        <v>45</v>
      </c>
      <c r="B56" s="91">
        <v>67</v>
      </c>
      <c r="C56" s="92" t="s">
        <v>423</v>
      </c>
      <c r="D56" s="92" t="s">
        <v>424</v>
      </c>
      <c r="E56" s="92" t="s">
        <v>74</v>
      </c>
      <c r="F56" s="92" t="s">
        <v>425</v>
      </c>
      <c r="G56" s="92" t="s">
        <v>426</v>
      </c>
      <c r="H56" s="94">
        <v>44652</v>
      </c>
      <c r="I56" s="95" t="s">
        <v>52</v>
      </c>
      <c r="J56" s="96" t="s">
        <v>158</v>
      </c>
      <c r="K56" s="91">
        <v>114</v>
      </c>
      <c r="L56" s="92" t="s">
        <v>427</v>
      </c>
      <c r="M56" s="91" t="s">
        <v>160</v>
      </c>
      <c r="N56" s="97" t="s">
        <v>428</v>
      </c>
      <c r="O56" s="92" t="s">
        <v>429</v>
      </c>
      <c r="P56" s="96" t="s">
        <v>58</v>
      </c>
      <c r="Q56" s="91" t="s">
        <v>163</v>
      </c>
      <c r="R56" s="92">
        <v>202221</v>
      </c>
      <c r="S56" s="92">
        <v>202221</v>
      </c>
      <c r="T56" s="92">
        <v>202221</v>
      </c>
      <c r="U56" s="91" t="s">
        <v>60</v>
      </c>
      <c r="V56" s="97"/>
      <c r="W56" s="98">
        <v>981442</v>
      </c>
      <c r="X56" s="92" t="s">
        <v>62</v>
      </c>
      <c r="Y56" s="99">
        <f t="shared" si="12"/>
        <v>5597.84</v>
      </c>
      <c r="Z56" s="99">
        <f t="shared" si="13"/>
        <v>887.41</v>
      </c>
      <c r="AA56" s="100">
        <f t="shared" si="14"/>
        <v>4710.43</v>
      </c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>
        <v>0</v>
      </c>
      <c r="AN56" s="100">
        <v>5597.84</v>
      </c>
      <c r="AO56" s="100">
        <v>0</v>
      </c>
      <c r="AP56" s="100"/>
      <c r="AQ56" s="100"/>
      <c r="AR56" s="100">
        <v>887.41</v>
      </c>
      <c r="AS56" s="100"/>
      <c r="AT56" s="100"/>
      <c r="AU56" s="55"/>
    </row>
    <row r="57" spans="1:47" s="26" customFormat="1" x14ac:dyDescent="0.2">
      <c r="A57" s="26">
        <v>46</v>
      </c>
      <c r="B57" s="91">
        <v>39</v>
      </c>
      <c r="C57" s="92" t="s">
        <v>258</v>
      </c>
      <c r="D57" s="92" t="s">
        <v>259</v>
      </c>
      <c r="E57" s="92" t="s">
        <v>74</v>
      </c>
      <c r="F57" s="92" t="s">
        <v>74</v>
      </c>
      <c r="G57" s="93" t="s">
        <v>260</v>
      </c>
      <c r="H57" s="94">
        <v>44439</v>
      </c>
      <c r="I57" s="95" t="s">
        <v>52</v>
      </c>
      <c r="J57" s="96" t="s">
        <v>158</v>
      </c>
      <c r="K57" s="91">
        <v>113</v>
      </c>
      <c r="L57" s="92" t="s">
        <v>261</v>
      </c>
      <c r="M57" s="91" t="s">
        <v>160</v>
      </c>
      <c r="N57" s="97" t="s">
        <v>262</v>
      </c>
      <c r="O57" s="92" t="s">
        <v>263</v>
      </c>
      <c r="P57" s="96" t="s">
        <v>58</v>
      </c>
      <c r="Q57" s="91" t="s">
        <v>163</v>
      </c>
      <c r="R57" s="92">
        <v>202221</v>
      </c>
      <c r="S57" s="92">
        <v>202221</v>
      </c>
      <c r="T57" s="92">
        <v>202221</v>
      </c>
      <c r="U57" s="91" t="s">
        <v>60</v>
      </c>
      <c r="V57" s="97"/>
      <c r="W57" s="98">
        <v>864472</v>
      </c>
      <c r="X57" s="92" t="s">
        <v>62</v>
      </c>
      <c r="Y57" s="99">
        <f t="shared" si="12"/>
        <v>4416.76</v>
      </c>
      <c r="Z57" s="99">
        <f t="shared" si="13"/>
        <v>635.13</v>
      </c>
      <c r="AA57" s="100">
        <f t="shared" si="14"/>
        <v>3781.63</v>
      </c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>
        <v>0</v>
      </c>
      <c r="AN57" s="100">
        <v>4416.76</v>
      </c>
      <c r="AO57" s="100">
        <v>0</v>
      </c>
      <c r="AP57" s="100"/>
      <c r="AQ57" s="100"/>
      <c r="AR57" s="100">
        <v>635.13</v>
      </c>
      <c r="AS57" s="100"/>
      <c r="AT57" s="100"/>
      <c r="AU57" s="55"/>
    </row>
    <row r="58" spans="1:47" s="26" customFormat="1" x14ac:dyDescent="0.2">
      <c r="A58" s="26">
        <v>47</v>
      </c>
      <c r="B58" s="91">
        <v>40</v>
      </c>
      <c r="C58" s="92" t="s">
        <v>264</v>
      </c>
      <c r="D58" s="92" t="s">
        <v>265</v>
      </c>
      <c r="E58" s="92" t="s">
        <v>266</v>
      </c>
      <c r="F58" s="92" t="s">
        <v>267</v>
      </c>
      <c r="G58" s="93" t="s">
        <v>268</v>
      </c>
      <c r="H58" s="94">
        <v>44439</v>
      </c>
      <c r="I58" s="95" t="s">
        <v>52</v>
      </c>
      <c r="J58" s="96" t="s">
        <v>158</v>
      </c>
      <c r="K58" s="91">
        <v>114</v>
      </c>
      <c r="L58" s="92" t="s">
        <v>269</v>
      </c>
      <c r="M58" s="91" t="s">
        <v>115</v>
      </c>
      <c r="N58" s="97" t="s">
        <v>262</v>
      </c>
      <c r="O58" s="92" t="s">
        <v>263</v>
      </c>
      <c r="P58" s="96" t="s">
        <v>58</v>
      </c>
      <c r="Q58" s="91" t="s">
        <v>163</v>
      </c>
      <c r="R58" s="92">
        <v>202221</v>
      </c>
      <c r="S58" s="92">
        <v>202221</v>
      </c>
      <c r="T58" s="92">
        <v>202221</v>
      </c>
      <c r="U58" s="91" t="s">
        <v>60</v>
      </c>
      <c r="V58" s="97"/>
      <c r="W58" s="98">
        <v>213414</v>
      </c>
      <c r="X58" s="92" t="s">
        <v>62</v>
      </c>
      <c r="Y58" s="99">
        <f t="shared" si="12"/>
        <v>2999.95</v>
      </c>
      <c r="Z58" s="99">
        <f t="shared" si="13"/>
        <v>249.06</v>
      </c>
      <c r="AA58" s="100">
        <f t="shared" si="14"/>
        <v>2750.89</v>
      </c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>
        <v>0</v>
      </c>
      <c r="AN58" s="100">
        <v>2999.95</v>
      </c>
      <c r="AO58" s="100">
        <v>0</v>
      </c>
      <c r="AP58" s="100"/>
      <c r="AQ58" s="100"/>
      <c r="AR58" s="100">
        <v>249.06</v>
      </c>
      <c r="AS58" s="100"/>
      <c r="AT58" s="100"/>
      <c r="AU58" s="55"/>
    </row>
    <row r="59" spans="1:47" s="26" customFormat="1" x14ac:dyDescent="0.2">
      <c r="A59" s="26">
        <v>48</v>
      </c>
      <c r="B59" s="91">
        <v>78</v>
      </c>
      <c r="C59" s="92" t="s">
        <v>471</v>
      </c>
      <c r="D59" s="92" t="s">
        <v>472</v>
      </c>
      <c r="E59" s="92" t="s">
        <v>74</v>
      </c>
      <c r="F59" s="92" t="s">
        <v>473</v>
      </c>
      <c r="G59" s="93" t="s">
        <v>474</v>
      </c>
      <c r="H59" s="94">
        <v>44757</v>
      </c>
      <c r="I59" s="95" t="s">
        <v>52</v>
      </c>
      <c r="J59" s="96" t="s">
        <v>158</v>
      </c>
      <c r="K59" s="91">
        <v>114</v>
      </c>
      <c r="L59" s="92" t="s">
        <v>475</v>
      </c>
      <c r="M59" s="91" t="s">
        <v>160</v>
      </c>
      <c r="N59" s="97" t="s">
        <v>262</v>
      </c>
      <c r="O59" s="92" t="s">
        <v>263</v>
      </c>
      <c r="P59" s="96" t="s">
        <v>58</v>
      </c>
      <c r="Q59" s="91" t="s">
        <v>163</v>
      </c>
      <c r="R59" s="92">
        <v>202221</v>
      </c>
      <c r="S59" s="92">
        <v>202221</v>
      </c>
      <c r="T59" s="92">
        <v>202221</v>
      </c>
      <c r="U59" s="91" t="s">
        <v>60</v>
      </c>
      <c r="V59" s="135"/>
      <c r="W59" s="135"/>
      <c r="X59" s="135" t="s">
        <v>62</v>
      </c>
      <c r="Y59" s="99">
        <f t="shared" si="12"/>
        <v>0</v>
      </c>
      <c r="Z59" s="99">
        <f t="shared" si="13"/>
        <v>0</v>
      </c>
      <c r="AA59" s="100">
        <f t="shared" si="14"/>
        <v>0</v>
      </c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>
        <v>0</v>
      </c>
      <c r="AN59" s="100">
        <v>0</v>
      </c>
      <c r="AO59" s="100">
        <v>0</v>
      </c>
      <c r="AP59" s="100"/>
      <c r="AQ59" s="100"/>
      <c r="AR59" s="100"/>
      <c r="AS59" s="100"/>
      <c r="AT59" s="100"/>
      <c r="AU59" s="55"/>
    </row>
    <row r="60" spans="1:47" s="26" customFormat="1" x14ac:dyDescent="0.2">
      <c r="A60" s="26">
        <v>49</v>
      </c>
      <c r="B60" s="91">
        <v>42</v>
      </c>
      <c r="C60" s="92" t="s">
        <v>273</v>
      </c>
      <c r="D60" s="92" t="s">
        <v>274</v>
      </c>
      <c r="E60" s="92" t="s">
        <v>65</v>
      </c>
      <c r="F60" s="92" t="s">
        <v>74</v>
      </c>
      <c r="G60" s="93" t="s">
        <v>275</v>
      </c>
      <c r="H60" s="134">
        <v>44439</v>
      </c>
      <c r="I60" s="95" t="s">
        <v>52</v>
      </c>
      <c r="J60" s="96" t="s">
        <v>158</v>
      </c>
      <c r="K60" s="91">
        <v>114</v>
      </c>
      <c r="L60" s="92" t="s">
        <v>276</v>
      </c>
      <c r="M60" s="91" t="s">
        <v>160</v>
      </c>
      <c r="N60" s="97" t="s">
        <v>277</v>
      </c>
      <c r="O60" s="92" t="s">
        <v>278</v>
      </c>
      <c r="P60" s="96" t="s">
        <v>58</v>
      </c>
      <c r="Q60" s="91" t="s">
        <v>163</v>
      </c>
      <c r="R60" s="92">
        <v>202221</v>
      </c>
      <c r="S60" s="92">
        <v>202221</v>
      </c>
      <c r="T60" s="92">
        <v>202221</v>
      </c>
      <c r="U60" s="91" t="s">
        <v>60</v>
      </c>
      <c r="V60" s="97"/>
      <c r="W60" s="98">
        <v>458338</v>
      </c>
      <c r="X60" s="92" t="s">
        <v>62</v>
      </c>
      <c r="Y60" s="99">
        <f t="shared" si="12"/>
        <v>4798.24</v>
      </c>
      <c r="Z60" s="99">
        <f t="shared" si="13"/>
        <v>716.62</v>
      </c>
      <c r="AA60" s="100">
        <f t="shared" si="14"/>
        <v>4081.62</v>
      </c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>
        <v>0</v>
      </c>
      <c r="AN60" s="100">
        <v>4798.24</v>
      </c>
      <c r="AO60" s="100">
        <v>0</v>
      </c>
      <c r="AP60" s="100"/>
      <c r="AQ60" s="100"/>
      <c r="AR60" s="100">
        <v>716.62</v>
      </c>
      <c r="AS60" s="100"/>
      <c r="AT60" s="100"/>
      <c r="AU60" s="55"/>
    </row>
    <row r="61" spans="1:47" s="26" customFormat="1" x14ac:dyDescent="0.2">
      <c r="A61" s="26">
        <v>50</v>
      </c>
      <c r="B61" s="91">
        <v>43</v>
      </c>
      <c r="C61" s="92" t="s">
        <v>279</v>
      </c>
      <c r="D61" s="92" t="s">
        <v>280</v>
      </c>
      <c r="E61" s="92" t="s">
        <v>133</v>
      </c>
      <c r="F61" s="92" t="s">
        <v>281</v>
      </c>
      <c r="G61" s="93" t="s">
        <v>282</v>
      </c>
      <c r="H61" s="94">
        <v>44439</v>
      </c>
      <c r="I61" s="95" t="s">
        <v>52</v>
      </c>
      <c r="J61" s="96" t="s">
        <v>158</v>
      </c>
      <c r="K61" s="91">
        <v>114</v>
      </c>
      <c r="L61" s="92" t="s">
        <v>283</v>
      </c>
      <c r="M61" s="91" t="s">
        <v>115</v>
      </c>
      <c r="N61" s="97" t="s">
        <v>277</v>
      </c>
      <c r="O61" s="92" t="s">
        <v>278</v>
      </c>
      <c r="P61" s="96" t="s">
        <v>58</v>
      </c>
      <c r="Q61" s="91" t="s">
        <v>163</v>
      </c>
      <c r="R61" s="92">
        <v>202221</v>
      </c>
      <c r="S61" s="92">
        <v>202221</v>
      </c>
      <c r="T61" s="92">
        <v>202221</v>
      </c>
      <c r="U61" s="91" t="s">
        <v>60</v>
      </c>
      <c r="V61" s="97"/>
      <c r="W61" s="98">
        <v>864480</v>
      </c>
      <c r="X61" s="92" t="s">
        <v>62</v>
      </c>
      <c r="Y61" s="99">
        <f t="shared" si="12"/>
        <v>4035.27</v>
      </c>
      <c r="Z61" s="99">
        <f t="shared" si="13"/>
        <v>553.64</v>
      </c>
      <c r="AA61" s="100">
        <f t="shared" si="14"/>
        <v>3481.63</v>
      </c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>
        <v>0</v>
      </c>
      <c r="AN61" s="100">
        <v>4035.27</v>
      </c>
      <c r="AO61" s="100">
        <v>0</v>
      </c>
      <c r="AP61" s="100"/>
      <c r="AQ61" s="100"/>
      <c r="AR61" s="100">
        <v>553.64</v>
      </c>
      <c r="AS61" s="100"/>
      <c r="AT61" s="100"/>
      <c r="AU61" s="55"/>
    </row>
    <row r="62" spans="1:47" s="26" customFormat="1" x14ac:dyDescent="0.2">
      <c r="A62" s="26">
        <v>51</v>
      </c>
      <c r="B62" s="91">
        <v>62</v>
      </c>
      <c r="C62" s="92" t="s">
        <v>391</v>
      </c>
      <c r="D62" s="92" t="s">
        <v>392</v>
      </c>
      <c r="E62" s="92" t="s">
        <v>370</v>
      </c>
      <c r="F62" s="92" t="s">
        <v>324</v>
      </c>
      <c r="G62" s="93" t="s">
        <v>393</v>
      </c>
      <c r="H62" s="94">
        <v>44460</v>
      </c>
      <c r="I62" s="95">
        <v>44880</v>
      </c>
      <c r="J62" s="96" t="s">
        <v>158</v>
      </c>
      <c r="K62" s="91">
        <v>114</v>
      </c>
      <c r="L62" s="92" t="s">
        <v>394</v>
      </c>
      <c r="M62" s="91" t="s">
        <v>160</v>
      </c>
      <c r="N62" s="97" t="s">
        <v>395</v>
      </c>
      <c r="O62" s="92" t="s">
        <v>396</v>
      </c>
      <c r="P62" s="96" t="s">
        <v>58</v>
      </c>
      <c r="Q62" s="91" t="s">
        <v>163</v>
      </c>
      <c r="R62" s="92">
        <v>202221</v>
      </c>
      <c r="S62" s="92">
        <v>202221</v>
      </c>
      <c r="T62" s="92">
        <v>202221</v>
      </c>
      <c r="U62" s="91" t="s">
        <v>60</v>
      </c>
      <c r="V62" s="97"/>
      <c r="W62" s="98">
        <v>634714</v>
      </c>
      <c r="X62" s="92" t="s">
        <v>62</v>
      </c>
      <c r="Y62" s="99">
        <f t="shared" si="12"/>
        <v>0</v>
      </c>
      <c r="Z62" s="99">
        <f t="shared" si="13"/>
        <v>0</v>
      </c>
      <c r="AA62" s="100">
        <f t="shared" si="14"/>
        <v>0</v>
      </c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>
        <v>0</v>
      </c>
      <c r="AN62" s="100">
        <v>0</v>
      </c>
      <c r="AO62" s="100">
        <v>0</v>
      </c>
      <c r="AP62" s="100"/>
      <c r="AQ62" s="100"/>
      <c r="AR62" s="100">
        <v>0</v>
      </c>
      <c r="AS62" s="100"/>
      <c r="AT62" s="100"/>
      <c r="AU62" s="55"/>
    </row>
    <row r="63" spans="1:47" s="26" customFormat="1" x14ac:dyDescent="0.2">
      <c r="A63" s="26">
        <v>52</v>
      </c>
      <c r="B63" s="91">
        <v>103</v>
      </c>
      <c r="C63" s="92"/>
      <c r="D63" s="92"/>
      <c r="E63" s="92" t="s">
        <v>488</v>
      </c>
      <c r="F63" s="92" t="s">
        <v>489</v>
      </c>
      <c r="G63" s="93" t="s">
        <v>490</v>
      </c>
      <c r="H63" s="94">
        <v>44866</v>
      </c>
      <c r="I63" s="95"/>
      <c r="J63" s="96"/>
      <c r="K63" s="91"/>
      <c r="L63" s="92" t="s">
        <v>491</v>
      </c>
      <c r="M63" s="91" t="s">
        <v>115</v>
      </c>
      <c r="N63" s="97" t="s">
        <v>395</v>
      </c>
      <c r="O63" s="92" t="s">
        <v>396</v>
      </c>
      <c r="P63" s="96" t="s">
        <v>58</v>
      </c>
      <c r="Q63" s="91" t="s">
        <v>163</v>
      </c>
      <c r="R63" s="92">
        <v>202221</v>
      </c>
      <c r="S63" s="92">
        <v>202221</v>
      </c>
      <c r="T63" s="92">
        <v>202221</v>
      </c>
      <c r="U63" s="91" t="s">
        <v>60</v>
      </c>
      <c r="V63" s="135"/>
      <c r="W63" s="135"/>
      <c r="X63" s="135"/>
      <c r="Y63" s="99">
        <f t="shared" si="12"/>
        <v>0</v>
      </c>
      <c r="Z63" s="99">
        <f t="shared" si="13"/>
        <v>0</v>
      </c>
      <c r="AA63" s="100">
        <f t="shared" si="14"/>
        <v>0</v>
      </c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>
        <v>0</v>
      </c>
      <c r="AN63" s="100">
        <v>0</v>
      </c>
      <c r="AO63" s="100">
        <v>0</v>
      </c>
      <c r="AP63" s="100"/>
      <c r="AQ63" s="100"/>
      <c r="AR63" s="100"/>
      <c r="AS63" s="100"/>
      <c r="AT63" s="100"/>
      <c r="AU63" s="55"/>
    </row>
    <row r="64" spans="1:47" s="26" customFormat="1" x14ac:dyDescent="0.2">
      <c r="A64" s="26">
        <v>53</v>
      </c>
      <c r="B64" s="91">
        <v>18</v>
      </c>
      <c r="C64" s="92" t="s">
        <v>154</v>
      </c>
      <c r="D64" s="92" t="s">
        <v>155</v>
      </c>
      <c r="E64" s="92" t="s">
        <v>156</v>
      </c>
      <c r="F64" s="92" t="s">
        <v>74</v>
      </c>
      <c r="G64" s="93" t="s">
        <v>157</v>
      </c>
      <c r="H64" s="94">
        <v>44439</v>
      </c>
      <c r="I64" s="95" t="s">
        <v>52</v>
      </c>
      <c r="J64" s="96" t="s">
        <v>158</v>
      </c>
      <c r="K64" s="91">
        <v>114</v>
      </c>
      <c r="L64" s="92" t="s">
        <v>159</v>
      </c>
      <c r="M64" s="91" t="s">
        <v>160</v>
      </c>
      <c r="N64" s="97" t="s">
        <v>161</v>
      </c>
      <c r="O64" s="92" t="s">
        <v>162</v>
      </c>
      <c r="P64" s="96" t="s">
        <v>58</v>
      </c>
      <c r="Q64" s="91" t="s">
        <v>163</v>
      </c>
      <c r="R64" s="92">
        <v>202221</v>
      </c>
      <c r="S64" s="92">
        <v>202221</v>
      </c>
      <c r="T64" s="92">
        <v>202221</v>
      </c>
      <c r="U64" s="91" t="s">
        <v>60</v>
      </c>
      <c r="V64" s="97"/>
      <c r="W64" s="98">
        <v>864307</v>
      </c>
      <c r="X64" s="92" t="s">
        <v>62</v>
      </c>
      <c r="Y64" s="99">
        <f t="shared" ref="Y64:Y70" si="15">SUM(AB64:AP64)</f>
        <v>2725.86</v>
      </c>
      <c r="Z64" s="99">
        <f t="shared" ref="Z64:Z70" si="16">SUM(AQ64:AT64)</f>
        <v>139.54</v>
      </c>
      <c r="AA64" s="100">
        <f t="shared" ref="AA64:AA70" si="17">SUM(Y64-Z64)</f>
        <v>2586.3200000000002</v>
      </c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>
        <v>0</v>
      </c>
      <c r="AN64" s="100">
        <v>2725.86</v>
      </c>
      <c r="AO64" s="100">
        <v>0</v>
      </c>
      <c r="AP64" s="100"/>
      <c r="AQ64" s="100"/>
      <c r="AR64" s="100">
        <v>139.54</v>
      </c>
      <c r="AS64" s="100"/>
      <c r="AT64" s="100"/>
      <c r="AU64" s="55"/>
    </row>
    <row r="65" spans="1:47" s="26" customFormat="1" x14ac:dyDescent="0.2">
      <c r="A65" s="26">
        <v>54</v>
      </c>
      <c r="B65" s="91">
        <v>19</v>
      </c>
      <c r="C65" s="92" t="s">
        <v>164</v>
      </c>
      <c r="D65" s="92" t="s">
        <v>165</v>
      </c>
      <c r="E65" s="92" t="s">
        <v>166</v>
      </c>
      <c r="F65" s="92" t="s">
        <v>125</v>
      </c>
      <c r="G65" s="93" t="s">
        <v>167</v>
      </c>
      <c r="H65" s="94">
        <v>44439</v>
      </c>
      <c r="I65" s="95" t="s">
        <v>52</v>
      </c>
      <c r="J65" s="96" t="s">
        <v>158</v>
      </c>
      <c r="K65" s="91">
        <v>114</v>
      </c>
      <c r="L65" s="92" t="s">
        <v>168</v>
      </c>
      <c r="M65" s="91" t="s">
        <v>115</v>
      </c>
      <c r="N65" s="97" t="s">
        <v>161</v>
      </c>
      <c r="O65" s="92" t="s">
        <v>162</v>
      </c>
      <c r="P65" s="96" t="s">
        <v>58</v>
      </c>
      <c r="Q65" s="91" t="s">
        <v>163</v>
      </c>
      <c r="R65" s="92">
        <v>202221</v>
      </c>
      <c r="S65" s="92">
        <v>202221</v>
      </c>
      <c r="T65" s="92">
        <v>202221</v>
      </c>
      <c r="U65" s="91" t="s">
        <v>60</v>
      </c>
      <c r="V65" s="97"/>
      <c r="W65" s="98">
        <v>127628</v>
      </c>
      <c r="X65" s="92" t="s">
        <v>62</v>
      </c>
      <c r="Y65" s="99">
        <f t="shared" si="15"/>
        <v>2044.46</v>
      </c>
      <c r="Z65" s="99">
        <f t="shared" si="16"/>
        <v>65.41</v>
      </c>
      <c r="AA65" s="100">
        <f t="shared" si="17"/>
        <v>1979.05</v>
      </c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>
        <v>0</v>
      </c>
      <c r="AN65" s="100">
        <v>2044.46</v>
      </c>
      <c r="AO65" s="100">
        <v>0</v>
      </c>
      <c r="AP65" s="100"/>
      <c r="AQ65" s="100"/>
      <c r="AR65" s="100">
        <v>65.41</v>
      </c>
      <c r="AS65" s="100"/>
      <c r="AT65" s="100"/>
      <c r="AU65" s="55"/>
    </row>
    <row r="66" spans="1:47" s="26" customFormat="1" x14ac:dyDescent="0.2">
      <c r="A66" s="26">
        <v>55</v>
      </c>
      <c r="B66" s="91">
        <v>20</v>
      </c>
      <c r="C66" s="92" t="s">
        <v>169</v>
      </c>
      <c r="D66" s="92" t="s">
        <v>170</v>
      </c>
      <c r="E66" s="92" t="s">
        <v>171</v>
      </c>
      <c r="F66" s="92" t="s">
        <v>50</v>
      </c>
      <c r="G66" s="93" t="s">
        <v>172</v>
      </c>
      <c r="H66" s="94">
        <v>44439</v>
      </c>
      <c r="I66" s="95">
        <v>44880</v>
      </c>
      <c r="J66" s="96" t="s">
        <v>158</v>
      </c>
      <c r="K66" s="91">
        <v>114</v>
      </c>
      <c r="L66" s="92" t="s">
        <v>173</v>
      </c>
      <c r="M66" s="91" t="s">
        <v>115</v>
      </c>
      <c r="N66" s="97" t="s">
        <v>161</v>
      </c>
      <c r="O66" s="92" t="s">
        <v>162</v>
      </c>
      <c r="P66" s="96" t="s">
        <v>58</v>
      </c>
      <c r="Q66" s="91" t="s">
        <v>163</v>
      </c>
      <c r="R66" s="92">
        <v>202221</v>
      </c>
      <c r="S66" s="92">
        <v>202221</v>
      </c>
      <c r="T66" s="92">
        <v>202221</v>
      </c>
      <c r="U66" s="91" t="s">
        <v>60</v>
      </c>
      <c r="V66" s="97"/>
      <c r="W66" s="98">
        <v>864316</v>
      </c>
      <c r="X66" s="92" t="s">
        <v>62</v>
      </c>
      <c r="Y66" s="99">
        <f t="shared" si="15"/>
        <v>0</v>
      </c>
      <c r="Z66" s="99">
        <f t="shared" si="16"/>
        <v>0</v>
      </c>
      <c r="AA66" s="100">
        <f t="shared" si="17"/>
        <v>0</v>
      </c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>
        <v>0</v>
      </c>
      <c r="AN66" s="100">
        <v>0</v>
      </c>
      <c r="AO66" s="100">
        <v>0</v>
      </c>
      <c r="AP66" s="100"/>
      <c r="AQ66" s="100"/>
      <c r="AR66" s="100">
        <v>0</v>
      </c>
      <c r="AS66" s="100"/>
      <c r="AT66" s="100"/>
      <c r="AU66" s="55"/>
    </row>
    <row r="67" spans="1:47" s="26" customFormat="1" x14ac:dyDescent="0.2">
      <c r="A67" s="26">
        <v>56</v>
      </c>
      <c r="B67" s="91">
        <v>21</v>
      </c>
      <c r="C67" s="92" t="s">
        <v>174</v>
      </c>
      <c r="D67" s="92" t="s">
        <v>175</v>
      </c>
      <c r="E67" s="92" t="s">
        <v>176</v>
      </c>
      <c r="F67" s="92" t="s">
        <v>65</v>
      </c>
      <c r="G67" s="93" t="s">
        <v>177</v>
      </c>
      <c r="H67" s="94">
        <v>44439</v>
      </c>
      <c r="I67" s="95" t="s">
        <v>52</v>
      </c>
      <c r="J67" s="96" t="s">
        <v>158</v>
      </c>
      <c r="K67" s="91">
        <v>114</v>
      </c>
      <c r="L67" s="92" t="s">
        <v>178</v>
      </c>
      <c r="M67" s="91" t="s">
        <v>115</v>
      </c>
      <c r="N67" s="97" t="s">
        <v>161</v>
      </c>
      <c r="O67" s="92" t="s">
        <v>162</v>
      </c>
      <c r="P67" s="96" t="s">
        <v>58</v>
      </c>
      <c r="Q67" s="91" t="s">
        <v>163</v>
      </c>
      <c r="R67" s="92">
        <v>202221</v>
      </c>
      <c r="S67" s="92">
        <v>202221</v>
      </c>
      <c r="T67" s="92">
        <v>202221</v>
      </c>
      <c r="U67" s="91" t="s">
        <v>60</v>
      </c>
      <c r="V67" s="97"/>
      <c r="W67" s="98">
        <v>426334</v>
      </c>
      <c r="X67" s="92" t="s">
        <v>62</v>
      </c>
      <c r="Y67" s="99">
        <f t="shared" si="15"/>
        <v>2044.46</v>
      </c>
      <c r="Z67" s="99">
        <f t="shared" si="16"/>
        <v>65.41</v>
      </c>
      <c r="AA67" s="100">
        <f t="shared" si="17"/>
        <v>1979.05</v>
      </c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>
        <v>0</v>
      </c>
      <c r="AN67" s="100">
        <v>2044.46</v>
      </c>
      <c r="AO67" s="100">
        <v>0</v>
      </c>
      <c r="AP67" s="100"/>
      <c r="AQ67" s="100"/>
      <c r="AR67" s="100">
        <v>65.41</v>
      </c>
      <c r="AS67" s="100"/>
      <c r="AT67" s="100"/>
      <c r="AU67" s="55"/>
    </row>
    <row r="68" spans="1:47" s="26" customFormat="1" x14ac:dyDescent="0.2">
      <c r="A68" s="26">
        <v>57</v>
      </c>
      <c r="B68" s="91">
        <v>22</v>
      </c>
      <c r="C68" s="92" t="s">
        <v>179</v>
      </c>
      <c r="D68" s="92" t="s">
        <v>180</v>
      </c>
      <c r="E68" s="92" t="s">
        <v>132</v>
      </c>
      <c r="F68" s="92" t="s">
        <v>181</v>
      </c>
      <c r="G68" s="93" t="s">
        <v>182</v>
      </c>
      <c r="H68" s="94">
        <v>44439</v>
      </c>
      <c r="I68" s="95" t="s">
        <v>52</v>
      </c>
      <c r="J68" s="96" t="s">
        <v>158</v>
      </c>
      <c r="K68" s="91">
        <v>114</v>
      </c>
      <c r="L68" s="92" t="s">
        <v>183</v>
      </c>
      <c r="M68" s="91" t="s">
        <v>115</v>
      </c>
      <c r="N68" s="97" t="s">
        <v>161</v>
      </c>
      <c r="O68" s="92" t="s">
        <v>162</v>
      </c>
      <c r="P68" s="96" t="s">
        <v>58</v>
      </c>
      <c r="Q68" s="91" t="s">
        <v>163</v>
      </c>
      <c r="R68" s="92">
        <v>202221</v>
      </c>
      <c r="S68" s="92">
        <v>202221</v>
      </c>
      <c r="T68" s="92">
        <v>202221</v>
      </c>
      <c r="U68" s="91" t="s">
        <v>60</v>
      </c>
      <c r="V68" s="97"/>
      <c r="W68" s="98">
        <v>864324</v>
      </c>
      <c r="X68" s="92" t="s">
        <v>62</v>
      </c>
      <c r="Y68" s="99">
        <f t="shared" si="15"/>
        <v>2044.46</v>
      </c>
      <c r="Z68" s="99">
        <f t="shared" si="16"/>
        <v>65.41</v>
      </c>
      <c r="AA68" s="100">
        <f t="shared" si="17"/>
        <v>1979.05</v>
      </c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>
        <v>0</v>
      </c>
      <c r="AN68" s="100">
        <v>2044.46</v>
      </c>
      <c r="AO68" s="100">
        <v>0</v>
      </c>
      <c r="AP68" s="100"/>
      <c r="AQ68" s="100"/>
      <c r="AR68" s="100">
        <v>65.41</v>
      </c>
      <c r="AS68" s="100"/>
      <c r="AT68" s="100"/>
      <c r="AU68" s="55"/>
    </row>
    <row r="69" spans="1:47" s="26" customFormat="1" x14ac:dyDescent="0.2">
      <c r="A69" s="26">
        <v>58</v>
      </c>
      <c r="B69" s="91">
        <v>63</v>
      </c>
      <c r="C69" s="92" t="s">
        <v>397</v>
      </c>
      <c r="D69" s="92" t="s">
        <v>398</v>
      </c>
      <c r="E69" s="92" t="s">
        <v>399</v>
      </c>
      <c r="F69" s="92" t="s">
        <v>400</v>
      </c>
      <c r="G69" s="93" t="s">
        <v>401</v>
      </c>
      <c r="H69" s="94">
        <v>44501</v>
      </c>
      <c r="I69" s="95" t="s">
        <v>52</v>
      </c>
      <c r="J69" s="96" t="s">
        <v>158</v>
      </c>
      <c r="K69" s="91">
        <v>114</v>
      </c>
      <c r="L69" s="92" t="s">
        <v>402</v>
      </c>
      <c r="M69" s="91" t="s">
        <v>115</v>
      </c>
      <c r="N69" s="97" t="s">
        <v>161</v>
      </c>
      <c r="O69" s="92" t="s">
        <v>162</v>
      </c>
      <c r="P69" s="96" t="s">
        <v>58</v>
      </c>
      <c r="Q69" s="91" t="s">
        <v>163</v>
      </c>
      <c r="R69" s="92">
        <v>202221</v>
      </c>
      <c r="S69" s="92">
        <v>202221</v>
      </c>
      <c r="T69" s="92">
        <v>202221</v>
      </c>
      <c r="U69" s="91" t="s">
        <v>60</v>
      </c>
      <c r="V69" s="97"/>
      <c r="W69" s="97" t="s">
        <v>403</v>
      </c>
      <c r="X69" s="92" t="s">
        <v>62</v>
      </c>
      <c r="Y69" s="99">
        <f t="shared" si="15"/>
        <v>2944.23</v>
      </c>
      <c r="Z69" s="99">
        <f t="shared" si="16"/>
        <v>240.15</v>
      </c>
      <c r="AA69" s="100">
        <f t="shared" si="17"/>
        <v>2704.08</v>
      </c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>
        <v>0</v>
      </c>
      <c r="AN69" s="100">
        <v>2944.23</v>
      </c>
      <c r="AO69" s="100">
        <v>0</v>
      </c>
      <c r="AP69" s="100"/>
      <c r="AQ69" s="100"/>
      <c r="AR69" s="100">
        <v>240.15</v>
      </c>
      <c r="AS69" s="100"/>
      <c r="AT69" s="100"/>
      <c r="AU69" s="55"/>
    </row>
    <row r="70" spans="1:47" s="26" customFormat="1" x14ac:dyDescent="0.2">
      <c r="A70" s="26">
        <v>59</v>
      </c>
      <c r="B70" s="91">
        <v>79</v>
      </c>
      <c r="C70" s="92" t="s">
        <v>476</v>
      </c>
      <c r="D70" s="92" t="s">
        <v>477</v>
      </c>
      <c r="E70" s="92" t="s">
        <v>478</v>
      </c>
      <c r="F70" s="92" t="s">
        <v>425</v>
      </c>
      <c r="G70" s="93" t="s">
        <v>479</v>
      </c>
      <c r="H70" s="94">
        <v>44757</v>
      </c>
      <c r="I70" s="95" t="s">
        <v>52</v>
      </c>
      <c r="J70" s="96" t="s">
        <v>158</v>
      </c>
      <c r="K70" s="91">
        <v>114</v>
      </c>
      <c r="L70" s="92" t="s">
        <v>480</v>
      </c>
      <c r="M70" s="91" t="s">
        <v>160</v>
      </c>
      <c r="N70" s="97" t="s">
        <v>161</v>
      </c>
      <c r="O70" s="92" t="s">
        <v>162</v>
      </c>
      <c r="P70" s="96" t="s">
        <v>58</v>
      </c>
      <c r="Q70" s="91" t="s">
        <v>163</v>
      </c>
      <c r="R70" s="92">
        <v>202221</v>
      </c>
      <c r="S70" s="92">
        <v>202221</v>
      </c>
      <c r="T70" s="92">
        <v>202221</v>
      </c>
      <c r="U70" s="91" t="s">
        <v>60</v>
      </c>
      <c r="V70" s="135"/>
      <c r="W70" s="135"/>
      <c r="X70" s="135" t="s">
        <v>62</v>
      </c>
      <c r="Y70" s="99">
        <f t="shared" si="15"/>
        <v>0</v>
      </c>
      <c r="Z70" s="99">
        <f t="shared" si="16"/>
        <v>0</v>
      </c>
      <c r="AA70" s="100">
        <f t="shared" si="17"/>
        <v>0</v>
      </c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>
        <v>0</v>
      </c>
      <c r="AN70" s="100">
        <v>0</v>
      </c>
      <c r="AO70" s="100">
        <v>0</v>
      </c>
      <c r="AP70" s="100"/>
      <c r="AQ70" s="100"/>
      <c r="AR70" s="100"/>
      <c r="AS70" s="100"/>
      <c r="AT70" s="100"/>
      <c r="AU70" s="55"/>
    </row>
    <row r="71" spans="1:47" s="26" customFormat="1" x14ac:dyDescent="0.2">
      <c r="A71" s="26">
        <v>60</v>
      </c>
      <c r="B71" s="91">
        <v>25</v>
      </c>
      <c r="C71" s="92" t="s">
        <v>196</v>
      </c>
      <c r="D71" s="92" t="s">
        <v>197</v>
      </c>
      <c r="E71" s="92" t="s">
        <v>198</v>
      </c>
      <c r="F71" s="92" t="s">
        <v>199</v>
      </c>
      <c r="G71" s="93" t="s">
        <v>200</v>
      </c>
      <c r="H71" s="94">
        <v>44439</v>
      </c>
      <c r="I71" s="95" t="s">
        <v>52</v>
      </c>
      <c r="J71" s="96" t="s">
        <v>158</v>
      </c>
      <c r="K71" s="91">
        <v>114</v>
      </c>
      <c r="L71" s="92" t="s">
        <v>201</v>
      </c>
      <c r="M71" s="91" t="s">
        <v>160</v>
      </c>
      <c r="N71" s="97" t="s">
        <v>202</v>
      </c>
      <c r="O71" s="92" t="s">
        <v>203</v>
      </c>
      <c r="P71" s="96" t="s">
        <v>58</v>
      </c>
      <c r="Q71" s="91" t="s">
        <v>163</v>
      </c>
      <c r="R71" s="92">
        <v>202221</v>
      </c>
      <c r="S71" s="92">
        <v>202221</v>
      </c>
      <c r="T71" s="92">
        <v>202221</v>
      </c>
      <c r="U71" s="91" t="s">
        <v>60</v>
      </c>
      <c r="V71" s="97"/>
      <c r="W71" s="98">
        <v>815900</v>
      </c>
      <c r="X71" s="92" t="s">
        <v>62</v>
      </c>
      <c r="Y71" s="99">
        <f t="shared" ref="Y71:Y83" si="18">SUM(AB71:AP71)</f>
        <v>2944.23</v>
      </c>
      <c r="Z71" s="99">
        <f t="shared" ref="Z71:Z83" si="19">SUM(AQ71:AT71)</f>
        <v>240.15</v>
      </c>
      <c r="AA71" s="100">
        <f t="shared" ref="AA71:AA83" si="20">SUM(Y71-Z71)</f>
        <v>2704.08</v>
      </c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>
        <v>0</v>
      </c>
      <c r="AN71" s="100">
        <v>2944.23</v>
      </c>
      <c r="AO71" s="100">
        <v>0</v>
      </c>
      <c r="AP71" s="100"/>
      <c r="AQ71" s="100"/>
      <c r="AR71" s="100">
        <v>240.15</v>
      </c>
      <c r="AS71" s="100"/>
      <c r="AT71" s="100"/>
      <c r="AU71" s="55"/>
    </row>
    <row r="72" spans="1:47" s="26" customFormat="1" x14ac:dyDescent="0.2">
      <c r="A72" s="26">
        <v>61</v>
      </c>
      <c r="B72" s="91">
        <v>26</v>
      </c>
      <c r="C72" s="92" t="s">
        <v>204</v>
      </c>
      <c r="D72" s="92" t="s">
        <v>205</v>
      </c>
      <c r="E72" s="92" t="s">
        <v>187</v>
      </c>
      <c r="F72" s="92" t="s">
        <v>74</v>
      </c>
      <c r="G72" s="93" t="s">
        <v>206</v>
      </c>
      <c r="H72" s="94">
        <v>44439</v>
      </c>
      <c r="I72" s="95" t="s">
        <v>52</v>
      </c>
      <c r="J72" s="96" t="s">
        <v>158</v>
      </c>
      <c r="K72" s="91">
        <v>114</v>
      </c>
      <c r="L72" s="92" t="s">
        <v>207</v>
      </c>
      <c r="M72" s="91" t="s">
        <v>115</v>
      </c>
      <c r="N72" s="97" t="s">
        <v>202</v>
      </c>
      <c r="O72" s="92" t="s">
        <v>203</v>
      </c>
      <c r="P72" s="96" t="s">
        <v>58</v>
      </c>
      <c r="Q72" s="91" t="s">
        <v>163</v>
      </c>
      <c r="R72" s="92">
        <v>202221</v>
      </c>
      <c r="S72" s="92">
        <v>202221</v>
      </c>
      <c r="T72" s="92">
        <v>202221</v>
      </c>
      <c r="U72" s="91" t="s">
        <v>60</v>
      </c>
      <c r="V72" s="97"/>
      <c r="W72" s="98">
        <v>864358</v>
      </c>
      <c r="X72" s="92" t="s">
        <v>62</v>
      </c>
      <c r="Y72" s="99">
        <f t="shared" si="18"/>
        <v>2118.34</v>
      </c>
      <c r="Z72" s="99">
        <f t="shared" si="19"/>
        <v>73.44</v>
      </c>
      <c r="AA72" s="100">
        <f t="shared" si="20"/>
        <v>2044.9</v>
      </c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>
        <v>0</v>
      </c>
      <c r="AN72" s="100">
        <v>2118.34</v>
      </c>
      <c r="AO72" s="100">
        <v>0</v>
      </c>
      <c r="AP72" s="100"/>
      <c r="AQ72" s="100"/>
      <c r="AR72" s="100">
        <v>73.44</v>
      </c>
      <c r="AS72" s="100"/>
      <c r="AT72" s="100"/>
      <c r="AU72" s="55"/>
    </row>
    <row r="73" spans="1:47" s="26" customFormat="1" x14ac:dyDescent="0.2">
      <c r="A73" s="26">
        <v>62</v>
      </c>
      <c r="B73" s="91">
        <v>27</v>
      </c>
      <c r="C73" s="92" t="s">
        <v>208</v>
      </c>
      <c r="D73" s="92" t="s">
        <v>209</v>
      </c>
      <c r="E73" s="92" t="s">
        <v>74</v>
      </c>
      <c r="F73" s="92" t="s">
        <v>210</v>
      </c>
      <c r="G73" s="93" t="s">
        <v>211</v>
      </c>
      <c r="H73" s="94">
        <v>44439</v>
      </c>
      <c r="I73" s="95" t="s">
        <v>52</v>
      </c>
      <c r="J73" s="96" t="s">
        <v>158</v>
      </c>
      <c r="K73" s="91">
        <v>114</v>
      </c>
      <c r="L73" s="92" t="s">
        <v>207</v>
      </c>
      <c r="M73" s="91" t="s">
        <v>115</v>
      </c>
      <c r="N73" s="97" t="s">
        <v>202</v>
      </c>
      <c r="O73" s="92" t="s">
        <v>203</v>
      </c>
      <c r="P73" s="96" t="s">
        <v>58</v>
      </c>
      <c r="Q73" s="91" t="s">
        <v>163</v>
      </c>
      <c r="R73" s="92">
        <v>202221</v>
      </c>
      <c r="S73" s="92">
        <v>202221</v>
      </c>
      <c r="T73" s="92">
        <v>202221</v>
      </c>
      <c r="U73" s="91" t="s">
        <v>60</v>
      </c>
      <c r="V73" s="97"/>
      <c r="W73" s="98">
        <v>666976</v>
      </c>
      <c r="X73" s="92" t="s">
        <v>62</v>
      </c>
      <c r="Y73" s="99">
        <f t="shared" si="18"/>
        <v>2118.34</v>
      </c>
      <c r="Z73" s="99">
        <f t="shared" si="19"/>
        <v>73.44</v>
      </c>
      <c r="AA73" s="100">
        <f t="shared" si="20"/>
        <v>2044.9</v>
      </c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>
        <v>0</v>
      </c>
      <c r="AN73" s="100">
        <v>2118.34</v>
      </c>
      <c r="AO73" s="100">
        <v>0</v>
      </c>
      <c r="AP73" s="100"/>
      <c r="AQ73" s="100"/>
      <c r="AR73" s="100">
        <v>73.44</v>
      </c>
      <c r="AS73" s="100"/>
      <c r="AT73" s="100"/>
      <c r="AU73" s="55"/>
    </row>
    <row r="74" spans="1:47" s="26" customFormat="1" x14ac:dyDescent="0.2">
      <c r="A74" s="26">
        <v>63</v>
      </c>
      <c r="B74" s="91">
        <v>64</v>
      </c>
      <c r="C74" s="92" t="s">
        <v>404</v>
      </c>
      <c r="D74" s="92" t="s">
        <v>405</v>
      </c>
      <c r="E74" s="92" t="s">
        <v>74</v>
      </c>
      <c r="F74" s="92" t="s">
        <v>406</v>
      </c>
      <c r="G74" s="93" t="s">
        <v>407</v>
      </c>
      <c r="H74" s="94">
        <v>44516</v>
      </c>
      <c r="I74" s="95" t="s">
        <v>52</v>
      </c>
      <c r="J74" s="96" t="s">
        <v>158</v>
      </c>
      <c r="K74" s="91">
        <v>114</v>
      </c>
      <c r="L74" s="92" t="s">
        <v>408</v>
      </c>
      <c r="M74" s="91" t="s">
        <v>115</v>
      </c>
      <c r="N74" s="97" t="s">
        <v>202</v>
      </c>
      <c r="O74" s="92" t="s">
        <v>203</v>
      </c>
      <c r="P74" s="96" t="s">
        <v>58</v>
      </c>
      <c r="Q74" s="91" t="s">
        <v>163</v>
      </c>
      <c r="R74" s="92">
        <v>202221</v>
      </c>
      <c r="S74" s="92">
        <v>202221</v>
      </c>
      <c r="T74" s="92">
        <v>202221</v>
      </c>
      <c r="U74" s="91" t="s">
        <v>60</v>
      </c>
      <c r="V74" s="97"/>
      <c r="W74" s="98">
        <v>189423</v>
      </c>
      <c r="X74" s="92" t="s">
        <v>62</v>
      </c>
      <c r="Y74" s="99">
        <f t="shared" si="18"/>
        <v>2118.34</v>
      </c>
      <c r="Z74" s="99">
        <f t="shared" si="19"/>
        <v>73.44</v>
      </c>
      <c r="AA74" s="100">
        <f t="shared" si="20"/>
        <v>2044.9</v>
      </c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>
        <v>0</v>
      </c>
      <c r="AN74" s="100">
        <v>2118.34</v>
      </c>
      <c r="AO74" s="100">
        <v>0</v>
      </c>
      <c r="AP74" s="100"/>
      <c r="AQ74" s="100"/>
      <c r="AR74" s="100">
        <v>73.44</v>
      </c>
      <c r="AS74" s="100"/>
      <c r="AT74" s="100"/>
      <c r="AU74" s="55"/>
    </row>
    <row r="75" spans="1:47" s="26" customFormat="1" x14ac:dyDescent="0.2">
      <c r="A75" s="26">
        <v>64</v>
      </c>
      <c r="B75" s="91">
        <v>65</v>
      </c>
      <c r="C75" s="92" t="s">
        <v>409</v>
      </c>
      <c r="D75" s="92" t="s">
        <v>410</v>
      </c>
      <c r="E75" s="92" t="s">
        <v>74</v>
      </c>
      <c r="F75" s="92" t="s">
        <v>411</v>
      </c>
      <c r="G75" s="93" t="s">
        <v>412</v>
      </c>
      <c r="H75" s="94">
        <v>44608</v>
      </c>
      <c r="I75" s="95" t="s">
        <v>52</v>
      </c>
      <c r="J75" s="96" t="s">
        <v>158</v>
      </c>
      <c r="K75" s="91">
        <v>114</v>
      </c>
      <c r="L75" s="92" t="s">
        <v>413</v>
      </c>
      <c r="M75" s="91" t="s">
        <v>160</v>
      </c>
      <c r="N75" s="97" t="s">
        <v>414</v>
      </c>
      <c r="O75" s="92" t="s">
        <v>415</v>
      </c>
      <c r="P75" s="96" t="s">
        <v>58</v>
      </c>
      <c r="Q75" s="91" t="s">
        <v>163</v>
      </c>
      <c r="R75" s="92">
        <v>202221</v>
      </c>
      <c r="S75" s="92">
        <v>202221</v>
      </c>
      <c r="T75" s="92">
        <v>202221</v>
      </c>
      <c r="U75" s="91" t="s">
        <v>60</v>
      </c>
      <c r="V75" s="97"/>
      <c r="W75" s="97" t="s">
        <v>416</v>
      </c>
      <c r="X75" s="92" t="s">
        <v>62</v>
      </c>
      <c r="Y75" s="99">
        <f t="shared" si="18"/>
        <v>3339.21</v>
      </c>
      <c r="Z75" s="99">
        <f t="shared" si="19"/>
        <v>339.75</v>
      </c>
      <c r="AA75" s="100">
        <f t="shared" si="20"/>
        <v>2999.46</v>
      </c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>
        <v>0</v>
      </c>
      <c r="AN75" s="100">
        <v>3339.21</v>
      </c>
      <c r="AO75" s="100">
        <v>0</v>
      </c>
      <c r="AP75" s="100"/>
      <c r="AQ75" s="100"/>
      <c r="AR75" s="100">
        <v>339.75</v>
      </c>
      <c r="AS75" s="100"/>
      <c r="AT75" s="100"/>
      <c r="AU75" s="55"/>
    </row>
    <row r="76" spans="1:47" s="26" customFormat="1" x14ac:dyDescent="0.2">
      <c r="A76" s="26">
        <v>65</v>
      </c>
      <c r="B76" s="91">
        <v>50</v>
      </c>
      <c r="C76" s="92" t="s">
        <v>316</v>
      </c>
      <c r="D76" s="92" t="s">
        <v>317</v>
      </c>
      <c r="E76" s="92" t="s">
        <v>74</v>
      </c>
      <c r="F76" s="92" t="s">
        <v>74</v>
      </c>
      <c r="G76" s="92" t="s">
        <v>318</v>
      </c>
      <c r="H76" s="94">
        <v>44439</v>
      </c>
      <c r="I76" s="95" t="s">
        <v>52</v>
      </c>
      <c r="J76" s="96" t="s">
        <v>158</v>
      </c>
      <c r="K76" s="91">
        <v>114</v>
      </c>
      <c r="L76" s="92" t="s">
        <v>319</v>
      </c>
      <c r="M76" s="91" t="s">
        <v>160</v>
      </c>
      <c r="N76" s="97" t="s">
        <v>320</v>
      </c>
      <c r="O76" s="92" t="s">
        <v>321</v>
      </c>
      <c r="P76" s="96" t="s">
        <v>58</v>
      </c>
      <c r="Q76" s="91" t="s">
        <v>163</v>
      </c>
      <c r="R76" s="92">
        <v>202221</v>
      </c>
      <c r="S76" s="92">
        <v>202221</v>
      </c>
      <c r="T76" s="92">
        <v>202221</v>
      </c>
      <c r="U76" s="91" t="s">
        <v>60</v>
      </c>
      <c r="V76" s="97"/>
      <c r="W76" s="98">
        <v>864538</v>
      </c>
      <c r="X76" s="92" t="s">
        <v>62</v>
      </c>
      <c r="Y76" s="99">
        <f t="shared" si="18"/>
        <v>2944.23</v>
      </c>
      <c r="Z76" s="99">
        <f t="shared" si="19"/>
        <v>240.15</v>
      </c>
      <c r="AA76" s="100">
        <f t="shared" si="20"/>
        <v>2704.08</v>
      </c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>
        <v>0</v>
      </c>
      <c r="AN76" s="100">
        <v>2944.23</v>
      </c>
      <c r="AO76" s="100">
        <v>0</v>
      </c>
      <c r="AP76" s="100"/>
      <c r="AQ76" s="100"/>
      <c r="AR76" s="100">
        <v>240.15</v>
      </c>
      <c r="AS76" s="100"/>
      <c r="AT76" s="100"/>
      <c r="AU76" s="55"/>
    </row>
    <row r="77" spans="1:47" s="26" customFormat="1" ht="12.75" customHeight="1" x14ac:dyDescent="0.2">
      <c r="A77" s="26">
        <v>66</v>
      </c>
      <c r="B77" s="91">
        <v>51</v>
      </c>
      <c r="C77" s="92" t="s">
        <v>322</v>
      </c>
      <c r="D77" s="92" t="s">
        <v>323</v>
      </c>
      <c r="E77" s="92" t="s">
        <v>324</v>
      </c>
      <c r="F77" s="92" t="s">
        <v>187</v>
      </c>
      <c r="G77" s="92" t="s">
        <v>325</v>
      </c>
      <c r="H77" s="94">
        <v>44439</v>
      </c>
      <c r="I77" s="95" t="s">
        <v>52</v>
      </c>
      <c r="J77" s="96" t="s">
        <v>158</v>
      </c>
      <c r="K77" s="91">
        <v>114</v>
      </c>
      <c r="L77" s="92" t="s">
        <v>326</v>
      </c>
      <c r="M77" s="91" t="s">
        <v>115</v>
      </c>
      <c r="N77" s="97" t="s">
        <v>320</v>
      </c>
      <c r="O77" s="92" t="s">
        <v>321</v>
      </c>
      <c r="P77" s="96" t="s">
        <v>58</v>
      </c>
      <c r="Q77" s="91" t="s">
        <v>163</v>
      </c>
      <c r="R77" s="92">
        <v>202221</v>
      </c>
      <c r="S77" s="92">
        <v>202221</v>
      </c>
      <c r="T77" s="92">
        <v>202221</v>
      </c>
      <c r="U77" s="91" t="s">
        <v>60</v>
      </c>
      <c r="V77" s="97"/>
      <c r="W77" s="98">
        <v>864545</v>
      </c>
      <c r="X77" s="92" t="s">
        <v>62</v>
      </c>
      <c r="Y77" s="99">
        <f t="shared" si="18"/>
        <v>2265.36</v>
      </c>
      <c r="Z77" s="99">
        <f t="shared" si="19"/>
        <v>89.44</v>
      </c>
      <c r="AA77" s="100">
        <f t="shared" si="20"/>
        <v>2175.92</v>
      </c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>
        <v>0</v>
      </c>
      <c r="AN77" s="100">
        <v>2265.36</v>
      </c>
      <c r="AO77" s="100">
        <v>0</v>
      </c>
      <c r="AP77" s="100"/>
      <c r="AQ77" s="100"/>
      <c r="AR77" s="100">
        <v>89.44</v>
      </c>
      <c r="AS77" s="100"/>
      <c r="AT77" s="100"/>
      <c r="AU77" s="55"/>
    </row>
    <row r="78" spans="1:47" s="26" customFormat="1" ht="12.75" customHeight="1" x14ac:dyDescent="0.2">
      <c r="A78" s="26">
        <v>67</v>
      </c>
      <c r="B78" s="91">
        <v>52</v>
      </c>
      <c r="C78" s="92" t="s">
        <v>327</v>
      </c>
      <c r="D78" s="92" t="s">
        <v>328</v>
      </c>
      <c r="E78" s="92" t="s">
        <v>329</v>
      </c>
      <c r="F78" s="92" t="s">
        <v>330</v>
      </c>
      <c r="G78" s="92" t="s">
        <v>331</v>
      </c>
      <c r="H78" s="94">
        <v>44439</v>
      </c>
      <c r="I78" s="95" t="s">
        <v>52</v>
      </c>
      <c r="J78" s="96" t="s">
        <v>158</v>
      </c>
      <c r="K78" s="91">
        <v>114</v>
      </c>
      <c r="L78" s="92" t="s">
        <v>332</v>
      </c>
      <c r="M78" s="91" t="s">
        <v>115</v>
      </c>
      <c r="N78" s="97" t="s">
        <v>333</v>
      </c>
      <c r="O78" s="92" t="s">
        <v>334</v>
      </c>
      <c r="P78" s="96" t="s">
        <v>58</v>
      </c>
      <c r="Q78" s="91" t="s">
        <v>163</v>
      </c>
      <c r="R78" s="92">
        <v>202221</v>
      </c>
      <c r="S78" s="92">
        <v>202221</v>
      </c>
      <c r="T78" s="92">
        <v>202221</v>
      </c>
      <c r="U78" s="91" t="s">
        <v>60</v>
      </c>
      <c r="V78" s="97"/>
      <c r="W78" s="98">
        <v>206737</v>
      </c>
      <c r="X78" s="92" t="s">
        <v>62</v>
      </c>
      <c r="Y78" s="99">
        <f t="shared" si="18"/>
        <v>3117.8</v>
      </c>
      <c r="Z78" s="99">
        <f t="shared" si="19"/>
        <v>267.92</v>
      </c>
      <c r="AA78" s="100">
        <f t="shared" si="20"/>
        <v>2849.88</v>
      </c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>
        <v>0</v>
      </c>
      <c r="AN78" s="100">
        <v>3117.8</v>
      </c>
      <c r="AO78" s="100">
        <v>0</v>
      </c>
      <c r="AP78" s="100"/>
      <c r="AQ78" s="100"/>
      <c r="AR78" s="100">
        <v>267.92</v>
      </c>
      <c r="AS78" s="100"/>
      <c r="AT78" s="100"/>
      <c r="AU78" s="55"/>
    </row>
    <row r="79" spans="1:47" s="26" customFormat="1" ht="12.75" customHeight="1" x14ac:dyDescent="0.2">
      <c r="A79" s="26">
        <v>68</v>
      </c>
      <c r="B79" s="91">
        <v>53</v>
      </c>
      <c r="C79" s="92" t="s">
        <v>335</v>
      </c>
      <c r="D79" s="92" t="s">
        <v>336</v>
      </c>
      <c r="E79" s="92" t="s">
        <v>337</v>
      </c>
      <c r="F79" s="92" t="s">
        <v>338</v>
      </c>
      <c r="G79" s="92" t="s">
        <v>339</v>
      </c>
      <c r="H79" s="94">
        <v>44439</v>
      </c>
      <c r="I79" s="95" t="s">
        <v>52</v>
      </c>
      <c r="J79" s="96" t="s">
        <v>158</v>
      </c>
      <c r="K79" s="91">
        <v>114</v>
      </c>
      <c r="L79" s="92" t="s">
        <v>340</v>
      </c>
      <c r="M79" s="91" t="s">
        <v>115</v>
      </c>
      <c r="N79" s="97" t="s">
        <v>333</v>
      </c>
      <c r="O79" s="92" t="s">
        <v>334</v>
      </c>
      <c r="P79" s="96" t="s">
        <v>58</v>
      </c>
      <c r="Q79" s="91" t="s">
        <v>163</v>
      </c>
      <c r="R79" s="92">
        <v>202221</v>
      </c>
      <c r="S79" s="92">
        <v>202221</v>
      </c>
      <c r="T79" s="92">
        <v>202221</v>
      </c>
      <c r="U79" s="91" t="s">
        <v>60</v>
      </c>
      <c r="V79" s="97"/>
      <c r="W79" s="98">
        <v>623890</v>
      </c>
      <c r="X79" s="92" t="s">
        <v>62</v>
      </c>
      <c r="Y79" s="99">
        <f t="shared" si="18"/>
        <v>2601.9899999999998</v>
      </c>
      <c r="Z79" s="99">
        <f t="shared" si="19"/>
        <v>126.07</v>
      </c>
      <c r="AA79" s="100">
        <f t="shared" si="20"/>
        <v>2475.9199999999996</v>
      </c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>
        <v>0</v>
      </c>
      <c r="AN79" s="100">
        <v>2601.9899999999998</v>
      </c>
      <c r="AO79" s="100">
        <v>0</v>
      </c>
      <c r="AP79" s="100"/>
      <c r="AQ79" s="100"/>
      <c r="AR79" s="100">
        <v>126.07</v>
      </c>
      <c r="AS79" s="100"/>
      <c r="AT79" s="100"/>
      <c r="AU79" s="55"/>
    </row>
    <row r="80" spans="1:47" s="26" customFormat="1" ht="12.75" customHeight="1" x14ac:dyDescent="0.2">
      <c r="A80" s="26">
        <v>69</v>
      </c>
      <c r="B80" s="91">
        <v>54</v>
      </c>
      <c r="C80" s="92" t="s">
        <v>341</v>
      </c>
      <c r="D80" s="92" t="s">
        <v>342</v>
      </c>
      <c r="E80" s="92" t="s">
        <v>343</v>
      </c>
      <c r="F80" s="92" t="s">
        <v>344</v>
      </c>
      <c r="G80" s="92" t="s">
        <v>345</v>
      </c>
      <c r="H80" s="94">
        <v>44439</v>
      </c>
      <c r="I80" s="95" t="s">
        <v>52</v>
      </c>
      <c r="J80" s="96" t="s">
        <v>158</v>
      </c>
      <c r="K80" s="91">
        <v>114</v>
      </c>
      <c r="L80" s="92" t="s">
        <v>346</v>
      </c>
      <c r="M80" s="91" t="s">
        <v>115</v>
      </c>
      <c r="N80" s="97" t="s">
        <v>347</v>
      </c>
      <c r="O80" s="92" t="s">
        <v>348</v>
      </c>
      <c r="P80" s="96" t="s">
        <v>58</v>
      </c>
      <c r="Q80" s="91" t="s">
        <v>163</v>
      </c>
      <c r="R80" s="92">
        <v>202221</v>
      </c>
      <c r="S80" s="92">
        <v>202221</v>
      </c>
      <c r="T80" s="92">
        <v>202221</v>
      </c>
      <c r="U80" s="91" t="s">
        <v>60</v>
      </c>
      <c r="V80" s="97"/>
      <c r="W80" s="98">
        <v>864553</v>
      </c>
      <c r="X80" s="92" t="s">
        <v>62</v>
      </c>
      <c r="Y80" s="99">
        <f t="shared" si="18"/>
        <v>2125.75</v>
      </c>
      <c r="Z80" s="99">
        <f t="shared" si="19"/>
        <v>74.25</v>
      </c>
      <c r="AA80" s="100">
        <f t="shared" si="20"/>
        <v>2051.5</v>
      </c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>
        <v>0</v>
      </c>
      <c r="AN80" s="100">
        <v>2125.75</v>
      </c>
      <c r="AO80" s="100">
        <v>0</v>
      </c>
      <c r="AP80" s="100"/>
      <c r="AQ80" s="100"/>
      <c r="AR80" s="100">
        <v>74.25</v>
      </c>
      <c r="AS80" s="100"/>
      <c r="AT80" s="100"/>
      <c r="AU80" s="55"/>
    </row>
    <row r="81" spans="1:51" s="26" customFormat="1" ht="12.75" customHeight="1" x14ac:dyDescent="0.2">
      <c r="A81" s="26">
        <v>70</v>
      </c>
      <c r="B81" s="91">
        <v>72</v>
      </c>
      <c r="C81" s="92" t="s">
        <v>442</v>
      </c>
      <c r="D81" s="92" t="s">
        <v>443</v>
      </c>
      <c r="E81" s="92" t="s">
        <v>74</v>
      </c>
      <c r="F81" s="92" t="s">
        <v>444</v>
      </c>
      <c r="G81" s="92" t="s">
        <v>445</v>
      </c>
      <c r="H81" s="94">
        <v>44683</v>
      </c>
      <c r="I81" s="95" t="s">
        <v>52</v>
      </c>
      <c r="J81" s="96" t="s">
        <v>158</v>
      </c>
      <c r="K81" s="91">
        <v>114</v>
      </c>
      <c r="L81" s="92" t="s">
        <v>348</v>
      </c>
      <c r="M81" s="91" t="s">
        <v>115</v>
      </c>
      <c r="N81" s="97" t="s">
        <v>347</v>
      </c>
      <c r="O81" s="92" t="s">
        <v>348</v>
      </c>
      <c r="P81" s="96" t="s">
        <v>58</v>
      </c>
      <c r="Q81" s="91" t="s">
        <v>163</v>
      </c>
      <c r="R81" s="92">
        <v>202221</v>
      </c>
      <c r="S81" s="92">
        <v>202221</v>
      </c>
      <c r="T81" s="92">
        <v>202221</v>
      </c>
      <c r="U81" s="91" t="s">
        <v>60</v>
      </c>
      <c r="V81" s="135"/>
      <c r="W81" s="135">
        <v>332891</v>
      </c>
      <c r="X81" s="135" t="s">
        <v>62</v>
      </c>
      <c r="Y81" s="99">
        <f t="shared" si="18"/>
        <v>4187.87</v>
      </c>
      <c r="Z81" s="99">
        <f t="shared" si="19"/>
        <v>586.24</v>
      </c>
      <c r="AA81" s="100">
        <f t="shared" si="20"/>
        <v>3601.63</v>
      </c>
      <c r="AB81" s="100"/>
      <c r="AC81" s="100"/>
      <c r="AD81" s="136"/>
      <c r="AE81" s="100"/>
      <c r="AF81" s="100"/>
      <c r="AG81" s="100"/>
      <c r="AH81" s="100"/>
      <c r="AI81" s="100"/>
      <c r="AJ81" s="100"/>
      <c r="AK81" s="100"/>
      <c r="AL81" s="100"/>
      <c r="AM81" s="100">
        <v>0</v>
      </c>
      <c r="AN81" s="100">
        <v>4187.87</v>
      </c>
      <c r="AO81" s="100">
        <v>0</v>
      </c>
      <c r="AP81" s="100"/>
      <c r="AQ81" s="100"/>
      <c r="AR81" s="100">
        <v>586.24</v>
      </c>
      <c r="AS81" s="100"/>
      <c r="AT81" s="100"/>
      <c r="AU81" s="55"/>
    </row>
    <row r="82" spans="1:51" s="26" customFormat="1" ht="12.75" customHeight="1" x14ac:dyDescent="0.2">
      <c r="A82" s="26">
        <v>71</v>
      </c>
      <c r="B82" s="91">
        <v>58</v>
      </c>
      <c r="C82" s="92" t="s">
        <v>368</v>
      </c>
      <c r="D82" s="92" t="s">
        <v>369</v>
      </c>
      <c r="E82" s="92" t="s">
        <v>370</v>
      </c>
      <c r="F82" s="92" t="s">
        <v>371</v>
      </c>
      <c r="G82" s="92" t="s">
        <v>225</v>
      </c>
      <c r="H82" s="94">
        <v>44439</v>
      </c>
      <c r="I82" s="95" t="s">
        <v>52</v>
      </c>
      <c r="J82" s="96" t="s">
        <v>158</v>
      </c>
      <c r="K82" s="91">
        <v>114</v>
      </c>
      <c r="L82" s="92" t="s">
        <v>372</v>
      </c>
      <c r="M82" s="91" t="s">
        <v>160</v>
      </c>
      <c r="N82" s="97" t="s">
        <v>611</v>
      </c>
      <c r="O82" s="92" t="s">
        <v>374</v>
      </c>
      <c r="P82" s="96" t="s">
        <v>58</v>
      </c>
      <c r="Q82" s="91" t="s">
        <v>163</v>
      </c>
      <c r="R82" s="92">
        <v>202221</v>
      </c>
      <c r="S82" s="92">
        <v>202221</v>
      </c>
      <c r="T82" s="92">
        <v>202221</v>
      </c>
      <c r="U82" s="91" t="s">
        <v>60</v>
      </c>
      <c r="V82" s="97"/>
      <c r="W82" s="98">
        <v>864609</v>
      </c>
      <c r="X82" s="92" t="s">
        <v>62</v>
      </c>
      <c r="Y82" s="99">
        <f t="shared" si="18"/>
        <v>4416.76</v>
      </c>
      <c r="Z82" s="99">
        <f t="shared" si="19"/>
        <v>635.13</v>
      </c>
      <c r="AA82" s="100">
        <f t="shared" si="20"/>
        <v>3781.63</v>
      </c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>
        <v>0</v>
      </c>
      <c r="AN82" s="100">
        <v>4416.76</v>
      </c>
      <c r="AO82" s="100">
        <v>0</v>
      </c>
      <c r="AP82" s="100"/>
      <c r="AQ82" s="100"/>
      <c r="AR82" s="100">
        <v>635.13</v>
      </c>
      <c r="AS82" s="100"/>
      <c r="AT82" s="100"/>
      <c r="AU82" s="55"/>
    </row>
    <row r="83" spans="1:51" s="26" customFormat="1" ht="12.75" customHeight="1" x14ac:dyDescent="0.2">
      <c r="A83" s="26">
        <v>72</v>
      </c>
      <c r="B83" s="91">
        <v>59</v>
      </c>
      <c r="C83" s="92" t="s">
        <v>375</v>
      </c>
      <c r="D83" s="92" t="s">
        <v>376</v>
      </c>
      <c r="E83" s="92" t="s">
        <v>74</v>
      </c>
      <c r="F83" s="92" t="s">
        <v>103</v>
      </c>
      <c r="G83" s="92" t="s">
        <v>377</v>
      </c>
      <c r="H83" s="94">
        <v>44439</v>
      </c>
      <c r="I83" s="95" t="s">
        <v>52</v>
      </c>
      <c r="J83" s="96" t="s">
        <v>158</v>
      </c>
      <c r="K83" s="91">
        <v>114</v>
      </c>
      <c r="L83" s="92" t="s">
        <v>378</v>
      </c>
      <c r="M83" s="91" t="s">
        <v>115</v>
      </c>
      <c r="N83" s="97" t="s">
        <v>611</v>
      </c>
      <c r="O83" s="92" t="s">
        <v>374</v>
      </c>
      <c r="P83" s="96" t="s">
        <v>58</v>
      </c>
      <c r="Q83" s="91" t="s">
        <v>163</v>
      </c>
      <c r="R83" s="92">
        <v>202221</v>
      </c>
      <c r="S83" s="92">
        <v>202221</v>
      </c>
      <c r="T83" s="92">
        <v>202221</v>
      </c>
      <c r="U83" s="91" t="s">
        <v>60</v>
      </c>
      <c r="V83" s="97"/>
      <c r="W83" s="98">
        <v>851502</v>
      </c>
      <c r="X83" s="92" t="s">
        <v>62</v>
      </c>
      <c r="Y83" s="99">
        <f t="shared" si="18"/>
        <v>2601.98</v>
      </c>
      <c r="Z83" s="99">
        <f t="shared" si="19"/>
        <v>126.06</v>
      </c>
      <c r="AA83" s="100">
        <f t="shared" si="20"/>
        <v>2475.92</v>
      </c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>
        <v>0</v>
      </c>
      <c r="AN83" s="100">
        <v>2601.98</v>
      </c>
      <c r="AO83" s="100">
        <v>0</v>
      </c>
      <c r="AP83" s="100"/>
      <c r="AQ83" s="100"/>
      <c r="AR83" s="100">
        <v>126.06</v>
      </c>
      <c r="AS83" s="100"/>
      <c r="AT83" s="100"/>
      <c r="AU83" s="55"/>
    </row>
    <row r="84" spans="1:51" s="26" customFormat="1" ht="12.75" customHeight="1" x14ac:dyDescent="0.2">
      <c r="A84" s="155"/>
      <c r="B84" s="270"/>
      <c r="C84" s="271"/>
      <c r="D84" s="271"/>
      <c r="E84" s="271"/>
      <c r="F84" s="271"/>
      <c r="G84" s="271"/>
      <c r="H84" s="272"/>
      <c r="I84" s="273"/>
      <c r="J84" s="274"/>
      <c r="K84" s="275"/>
      <c r="L84" s="276"/>
      <c r="M84" s="275"/>
      <c r="N84" s="277"/>
      <c r="O84" s="276"/>
      <c r="P84" s="274"/>
      <c r="Q84" s="275"/>
      <c r="R84" s="276"/>
      <c r="S84" s="276"/>
      <c r="T84" s="276"/>
      <c r="U84" s="275"/>
      <c r="V84" s="278"/>
      <c r="W84" s="278"/>
      <c r="X84" s="278"/>
      <c r="Y84" s="205">
        <f>SUM(Y12:Y83)</f>
        <v>182414.77999999997</v>
      </c>
      <c r="Z84" s="205">
        <f t="shared" ref="Z84:AT84" si="21">SUM(Z12:Z83)</f>
        <v>19226.639999999996</v>
      </c>
      <c r="AA84" s="205">
        <f t="shared" si="21"/>
        <v>163188.14000000007</v>
      </c>
      <c r="AB84" s="205">
        <f t="shared" si="21"/>
        <v>0</v>
      </c>
      <c r="AC84" s="205">
        <f t="shared" si="21"/>
        <v>0</v>
      </c>
      <c r="AD84" s="205">
        <f t="shared" si="21"/>
        <v>0</v>
      </c>
      <c r="AE84" s="205">
        <f t="shared" si="21"/>
        <v>0</v>
      </c>
      <c r="AF84" s="205">
        <f t="shared" si="21"/>
        <v>0</v>
      </c>
      <c r="AG84" s="205">
        <f t="shared" si="21"/>
        <v>0</v>
      </c>
      <c r="AH84" s="205">
        <f t="shared" si="21"/>
        <v>0</v>
      </c>
      <c r="AI84" s="205">
        <f t="shared" si="21"/>
        <v>0</v>
      </c>
      <c r="AJ84" s="205">
        <f t="shared" si="21"/>
        <v>0</v>
      </c>
      <c r="AK84" s="205">
        <f t="shared" si="21"/>
        <v>0</v>
      </c>
      <c r="AL84" s="205">
        <f t="shared" si="21"/>
        <v>0</v>
      </c>
      <c r="AM84" s="205">
        <f t="shared" si="21"/>
        <v>0</v>
      </c>
      <c r="AN84" s="205">
        <f t="shared" si="21"/>
        <v>182414.77999999997</v>
      </c>
      <c r="AO84" s="205">
        <f t="shared" si="21"/>
        <v>0</v>
      </c>
      <c r="AP84" s="205">
        <f t="shared" si="21"/>
        <v>0</v>
      </c>
      <c r="AQ84" s="205">
        <f t="shared" si="21"/>
        <v>0</v>
      </c>
      <c r="AR84" s="205">
        <f t="shared" si="21"/>
        <v>18609.170000000002</v>
      </c>
      <c r="AS84" s="205">
        <f t="shared" si="21"/>
        <v>0</v>
      </c>
      <c r="AT84" s="205">
        <f t="shared" si="21"/>
        <v>617.47</v>
      </c>
      <c r="AU84" s="55"/>
    </row>
    <row r="85" spans="1:51" s="26" customFormat="1" x14ac:dyDescent="0.2">
      <c r="A85" s="26">
        <v>1</v>
      </c>
      <c r="B85" s="91">
        <v>9</v>
      </c>
      <c r="C85" s="92" t="s">
        <v>108</v>
      </c>
      <c r="D85" s="92" t="s">
        <v>109</v>
      </c>
      <c r="E85" s="92" t="s">
        <v>110</v>
      </c>
      <c r="F85" s="92" t="s">
        <v>111</v>
      </c>
      <c r="G85" s="93" t="s">
        <v>112</v>
      </c>
      <c r="H85" s="94">
        <v>31418</v>
      </c>
      <c r="I85" s="95" t="s">
        <v>52</v>
      </c>
      <c r="J85" s="96" t="s">
        <v>113</v>
      </c>
      <c r="K85" s="91">
        <v>115</v>
      </c>
      <c r="L85" s="92" t="s">
        <v>114</v>
      </c>
      <c r="M85" s="91" t="s">
        <v>115</v>
      </c>
      <c r="N85" s="97" t="s">
        <v>77</v>
      </c>
      <c r="O85" s="92" t="s">
        <v>78</v>
      </c>
      <c r="P85" s="96" t="s">
        <v>58</v>
      </c>
      <c r="Q85" s="91" t="s">
        <v>116</v>
      </c>
      <c r="R85" s="92">
        <v>202219</v>
      </c>
      <c r="S85" s="92">
        <v>202219</v>
      </c>
      <c r="T85" s="92">
        <v>202219</v>
      </c>
      <c r="U85" s="91" t="s">
        <v>60</v>
      </c>
      <c r="V85" s="97"/>
      <c r="W85" s="98">
        <v>920321</v>
      </c>
      <c r="X85" s="92" t="s">
        <v>62</v>
      </c>
      <c r="Y85" s="99">
        <f>SUM(AB85:AP85)</f>
        <v>5207.5600000000004</v>
      </c>
      <c r="Z85" s="99">
        <f>SUM(AQ85:AT85)</f>
        <v>602.28</v>
      </c>
      <c r="AA85" s="100">
        <f>SUM(Y85-Z85)</f>
        <v>4605.2800000000007</v>
      </c>
      <c r="AB85" s="100">
        <v>0</v>
      </c>
      <c r="AC85" s="100">
        <v>0</v>
      </c>
      <c r="AD85" s="100">
        <v>0</v>
      </c>
      <c r="AE85" s="100"/>
      <c r="AF85" s="131">
        <v>0</v>
      </c>
      <c r="AG85" s="100">
        <v>0</v>
      </c>
      <c r="AH85" s="100">
        <v>0</v>
      </c>
      <c r="AI85" s="131"/>
      <c r="AJ85" s="100"/>
      <c r="AK85" s="100"/>
      <c r="AL85" s="100">
        <v>0</v>
      </c>
      <c r="AM85" s="100">
        <v>0</v>
      </c>
      <c r="AN85" s="100">
        <v>5207.5600000000004</v>
      </c>
      <c r="AO85" s="100">
        <v>0</v>
      </c>
      <c r="AP85" s="100">
        <v>0</v>
      </c>
      <c r="AQ85" s="100"/>
      <c r="AR85" s="100">
        <v>602.28</v>
      </c>
      <c r="AS85" s="100">
        <v>0</v>
      </c>
      <c r="AT85" s="100">
        <v>0</v>
      </c>
      <c r="AU85" s="55"/>
      <c r="AW85" s="58"/>
      <c r="AY85" s="58"/>
    </row>
    <row r="86" spans="1:51" s="26" customFormat="1" x14ac:dyDescent="0.2">
      <c r="A86" s="26">
        <v>2</v>
      </c>
      <c r="B86" s="91">
        <v>10</v>
      </c>
      <c r="C86" s="92" t="s">
        <v>117</v>
      </c>
      <c r="D86" s="92" t="s">
        <v>118</v>
      </c>
      <c r="E86" s="92" t="s">
        <v>74</v>
      </c>
      <c r="F86" s="92" t="s">
        <v>119</v>
      </c>
      <c r="G86" s="93" t="s">
        <v>120</v>
      </c>
      <c r="H86" s="94">
        <v>35536</v>
      </c>
      <c r="I86" s="95" t="s">
        <v>52</v>
      </c>
      <c r="J86" s="96" t="s">
        <v>113</v>
      </c>
      <c r="K86" s="91">
        <v>115</v>
      </c>
      <c r="L86" s="92" t="s">
        <v>114</v>
      </c>
      <c r="M86" s="91" t="s">
        <v>115</v>
      </c>
      <c r="N86" s="97" t="s">
        <v>121</v>
      </c>
      <c r="O86" s="92" t="s">
        <v>122</v>
      </c>
      <c r="P86" s="96" t="s">
        <v>58</v>
      </c>
      <c r="Q86" s="91" t="s">
        <v>116</v>
      </c>
      <c r="R86" s="92">
        <v>202219</v>
      </c>
      <c r="S86" s="92">
        <v>202219</v>
      </c>
      <c r="T86" s="92">
        <v>202219</v>
      </c>
      <c r="U86" s="91" t="s">
        <v>60</v>
      </c>
      <c r="V86" s="97"/>
      <c r="W86" s="98">
        <v>177069</v>
      </c>
      <c r="X86" s="92" t="s">
        <v>62</v>
      </c>
      <c r="Y86" s="99">
        <f t="shared" ref="Y86:Y93" si="22">SUM(AB86:AP86)</f>
        <v>5065.8100000000004</v>
      </c>
      <c r="Z86" s="99">
        <f>SUM(AQ86:AT86)</f>
        <v>579.6</v>
      </c>
      <c r="AA86" s="100">
        <f>SUM(Y86-Z86)</f>
        <v>4486.21</v>
      </c>
      <c r="AB86" s="100">
        <v>0</v>
      </c>
      <c r="AC86" s="100">
        <v>0</v>
      </c>
      <c r="AD86" s="100">
        <v>0</v>
      </c>
      <c r="AE86" s="100"/>
      <c r="AF86" s="132">
        <v>0</v>
      </c>
      <c r="AG86" s="100">
        <v>0</v>
      </c>
      <c r="AH86" s="100">
        <v>0</v>
      </c>
      <c r="AI86" s="132"/>
      <c r="AJ86" s="133"/>
      <c r="AK86" s="100"/>
      <c r="AL86" s="100">
        <v>0</v>
      </c>
      <c r="AM86" s="100">
        <v>0</v>
      </c>
      <c r="AN86" s="100">
        <v>5065.8100000000004</v>
      </c>
      <c r="AO86" s="100">
        <v>0</v>
      </c>
      <c r="AP86" s="100">
        <v>0</v>
      </c>
      <c r="AQ86" s="100"/>
      <c r="AR86" s="100">
        <v>579.6</v>
      </c>
      <c r="AS86" s="100">
        <v>0</v>
      </c>
      <c r="AT86" s="100">
        <v>0</v>
      </c>
      <c r="AU86" s="55"/>
    </row>
    <row r="87" spans="1:51" s="26" customFormat="1" x14ac:dyDescent="0.2">
      <c r="A87" s="26">
        <v>3</v>
      </c>
      <c r="B87" s="91">
        <v>11</v>
      </c>
      <c r="C87" s="92" t="s">
        <v>123</v>
      </c>
      <c r="D87" s="92" t="s">
        <v>124</v>
      </c>
      <c r="E87" s="92" t="s">
        <v>74</v>
      </c>
      <c r="F87" s="92" t="s">
        <v>125</v>
      </c>
      <c r="G87" s="93" t="s">
        <v>126</v>
      </c>
      <c r="H87" s="94">
        <v>39398</v>
      </c>
      <c r="I87" s="95" t="s">
        <v>52</v>
      </c>
      <c r="J87" s="96" t="s">
        <v>113</v>
      </c>
      <c r="K87" s="91">
        <v>115</v>
      </c>
      <c r="L87" s="92" t="s">
        <v>127</v>
      </c>
      <c r="M87" s="91" t="s">
        <v>115</v>
      </c>
      <c r="N87" s="97" t="s">
        <v>128</v>
      </c>
      <c r="O87" s="92" t="s">
        <v>129</v>
      </c>
      <c r="P87" s="96" t="s">
        <v>58</v>
      </c>
      <c r="Q87" s="91" t="s">
        <v>116</v>
      </c>
      <c r="R87" s="92">
        <v>202219</v>
      </c>
      <c r="S87" s="92">
        <v>202219</v>
      </c>
      <c r="T87" s="92">
        <v>202219</v>
      </c>
      <c r="U87" s="91" t="s">
        <v>60</v>
      </c>
      <c r="V87" s="97"/>
      <c r="W87" s="98">
        <v>234232</v>
      </c>
      <c r="X87" s="92" t="s">
        <v>62</v>
      </c>
      <c r="Y87" s="99">
        <f t="shared" si="22"/>
        <v>4904.3</v>
      </c>
      <c r="Z87" s="99">
        <f t="shared" ref="Z87:Z92" si="23">SUM(AQ87:AT87)</f>
        <v>553.76</v>
      </c>
      <c r="AA87" s="100">
        <f t="shared" ref="AA87:AA92" si="24">SUM(Y87-Z87)</f>
        <v>4350.54</v>
      </c>
      <c r="AB87" s="100">
        <v>0</v>
      </c>
      <c r="AC87" s="100">
        <v>0</v>
      </c>
      <c r="AD87" s="100">
        <v>0</v>
      </c>
      <c r="AE87" s="100"/>
      <c r="AF87" s="131">
        <v>0</v>
      </c>
      <c r="AG87" s="100">
        <v>0</v>
      </c>
      <c r="AH87" s="100">
        <v>0</v>
      </c>
      <c r="AI87" s="131"/>
      <c r="AJ87" s="100"/>
      <c r="AK87" s="100"/>
      <c r="AL87" s="100">
        <v>0</v>
      </c>
      <c r="AM87" s="100">
        <v>0</v>
      </c>
      <c r="AN87" s="100">
        <v>4904.3</v>
      </c>
      <c r="AO87" s="100">
        <v>0</v>
      </c>
      <c r="AP87" s="100">
        <v>0</v>
      </c>
      <c r="AQ87" s="100"/>
      <c r="AR87" s="100">
        <v>553.76</v>
      </c>
      <c r="AS87" s="100">
        <v>0</v>
      </c>
      <c r="AT87" s="100">
        <v>0</v>
      </c>
      <c r="AU87" s="55"/>
    </row>
    <row r="88" spans="1:51" s="26" customFormat="1" x14ac:dyDescent="0.2">
      <c r="A88" s="26">
        <v>4</v>
      </c>
      <c r="B88" s="91">
        <v>12</v>
      </c>
      <c r="C88" s="92" t="s">
        <v>130</v>
      </c>
      <c r="D88" s="92" t="s">
        <v>131</v>
      </c>
      <c r="E88" s="92" t="s">
        <v>132</v>
      </c>
      <c r="F88" s="92" t="s">
        <v>133</v>
      </c>
      <c r="G88" s="93" t="s">
        <v>134</v>
      </c>
      <c r="H88" s="94">
        <v>39398</v>
      </c>
      <c r="I88" s="95" t="s">
        <v>52</v>
      </c>
      <c r="J88" s="96" t="s">
        <v>113</v>
      </c>
      <c r="K88" s="91">
        <v>115</v>
      </c>
      <c r="L88" s="92" t="s">
        <v>127</v>
      </c>
      <c r="M88" s="91" t="s">
        <v>115</v>
      </c>
      <c r="N88" s="97" t="s">
        <v>128</v>
      </c>
      <c r="O88" s="92" t="s">
        <v>129</v>
      </c>
      <c r="P88" s="96" t="s">
        <v>58</v>
      </c>
      <c r="Q88" s="91" t="s">
        <v>116</v>
      </c>
      <c r="R88" s="92">
        <v>202219</v>
      </c>
      <c r="S88" s="92">
        <v>202219</v>
      </c>
      <c r="T88" s="92">
        <v>202219</v>
      </c>
      <c r="U88" s="91" t="s">
        <v>60</v>
      </c>
      <c r="V88" s="97"/>
      <c r="W88" s="98">
        <v>270248</v>
      </c>
      <c r="X88" s="92" t="s">
        <v>62</v>
      </c>
      <c r="Y88" s="99">
        <f t="shared" si="22"/>
        <v>4490.47</v>
      </c>
      <c r="Z88" s="99">
        <f t="shared" si="23"/>
        <v>331.53</v>
      </c>
      <c r="AA88" s="100">
        <f t="shared" si="24"/>
        <v>4158.9400000000005</v>
      </c>
      <c r="AB88" s="100">
        <v>0</v>
      </c>
      <c r="AC88" s="100">
        <v>0</v>
      </c>
      <c r="AD88" s="100">
        <v>0</v>
      </c>
      <c r="AE88" s="100"/>
      <c r="AF88" s="131">
        <v>0</v>
      </c>
      <c r="AG88" s="100">
        <v>0</v>
      </c>
      <c r="AH88" s="100">
        <v>0</v>
      </c>
      <c r="AI88" s="131"/>
      <c r="AJ88" s="100"/>
      <c r="AK88" s="100"/>
      <c r="AL88" s="100">
        <v>0</v>
      </c>
      <c r="AM88" s="100">
        <v>0</v>
      </c>
      <c r="AN88" s="100">
        <v>4490.47</v>
      </c>
      <c r="AO88" s="100">
        <v>0</v>
      </c>
      <c r="AP88" s="100">
        <v>0</v>
      </c>
      <c r="AQ88" s="100"/>
      <c r="AR88" s="100">
        <v>331.53</v>
      </c>
      <c r="AS88" s="100">
        <v>0</v>
      </c>
      <c r="AT88" s="100">
        <v>0</v>
      </c>
      <c r="AU88" s="55"/>
      <c r="AW88" s="58"/>
      <c r="AY88" s="58"/>
    </row>
    <row r="89" spans="1:51" s="26" customFormat="1" x14ac:dyDescent="0.2">
      <c r="A89" s="26">
        <v>5</v>
      </c>
      <c r="B89" s="91">
        <v>13</v>
      </c>
      <c r="C89" s="92" t="s">
        <v>135</v>
      </c>
      <c r="D89" s="92" t="s">
        <v>136</v>
      </c>
      <c r="E89" s="92" t="s">
        <v>74</v>
      </c>
      <c r="F89" s="92" t="s">
        <v>74</v>
      </c>
      <c r="G89" s="93" t="s">
        <v>137</v>
      </c>
      <c r="H89" s="94">
        <v>39463</v>
      </c>
      <c r="I89" s="95" t="s">
        <v>52</v>
      </c>
      <c r="J89" s="96" t="s">
        <v>113</v>
      </c>
      <c r="K89" s="91">
        <v>115</v>
      </c>
      <c r="L89" s="92" t="s">
        <v>138</v>
      </c>
      <c r="M89" s="91" t="s">
        <v>115</v>
      </c>
      <c r="N89" s="97" t="s">
        <v>128</v>
      </c>
      <c r="O89" s="92" t="s">
        <v>129</v>
      </c>
      <c r="P89" s="96" t="s">
        <v>58</v>
      </c>
      <c r="Q89" s="91" t="s">
        <v>116</v>
      </c>
      <c r="R89" s="92">
        <v>202219</v>
      </c>
      <c r="S89" s="92">
        <v>202219</v>
      </c>
      <c r="T89" s="92">
        <v>202219</v>
      </c>
      <c r="U89" s="91" t="s">
        <v>60</v>
      </c>
      <c r="V89" s="97"/>
      <c r="W89" s="98">
        <v>797586</v>
      </c>
      <c r="X89" s="92" t="s">
        <v>62</v>
      </c>
      <c r="Y89" s="99">
        <f t="shared" si="22"/>
        <v>4489.93</v>
      </c>
      <c r="Z89" s="99">
        <f t="shared" si="23"/>
        <v>331.47</v>
      </c>
      <c r="AA89" s="100">
        <f t="shared" si="24"/>
        <v>4158.46</v>
      </c>
      <c r="AB89" s="100">
        <v>0</v>
      </c>
      <c r="AC89" s="100">
        <v>0</v>
      </c>
      <c r="AD89" s="100">
        <v>0</v>
      </c>
      <c r="AE89" s="100"/>
      <c r="AF89" s="131">
        <v>0</v>
      </c>
      <c r="AG89" s="100">
        <v>0</v>
      </c>
      <c r="AH89" s="100">
        <v>0</v>
      </c>
      <c r="AI89" s="131"/>
      <c r="AJ89" s="100"/>
      <c r="AK89" s="100"/>
      <c r="AL89" s="100">
        <v>0</v>
      </c>
      <c r="AM89" s="100">
        <v>0</v>
      </c>
      <c r="AN89" s="100">
        <v>4489.93</v>
      </c>
      <c r="AO89" s="100">
        <v>0</v>
      </c>
      <c r="AP89" s="100">
        <v>0</v>
      </c>
      <c r="AQ89" s="100"/>
      <c r="AR89" s="100">
        <v>331.47</v>
      </c>
      <c r="AS89" s="100">
        <v>0</v>
      </c>
      <c r="AT89" s="100">
        <v>0</v>
      </c>
      <c r="AU89" s="55"/>
      <c r="AW89" s="58"/>
      <c r="AY89" s="58"/>
    </row>
    <row r="90" spans="1:51" s="26" customFormat="1" x14ac:dyDescent="0.2">
      <c r="A90" s="26">
        <v>6</v>
      </c>
      <c r="B90" s="91">
        <v>14</v>
      </c>
      <c r="C90" s="92" t="s">
        <v>139</v>
      </c>
      <c r="D90" s="92" t="s">
        <v>140</v>
      </c>
      <c r="E90" s="92" t="s">
        <v>50</v>
      </c>
      <c r="F90" s="92" t="s">
        <v>119</v>
      </c>
      <c r="G90" s="93" t="s">
        <v>141</v>
      </c>
      <c r="H90" s="94">
        <v>31418</v>
      </c>
      <c r="I90" s="95" t="s">
        <v>52</v>
      </c>
      <c r="J90" s="96" t="s">
        <v>113</v>
      </c>
      <c r="K90" s="91">
        <v>115</v>
      </c>
      <c r="L90" s="92" t="s">
        <v>138</v>
      </c>
      <c r="M90" s="91" t="s">
        <v>115</v>
      </c>
      <c r="N90" s="97" t="s">
        <v>128</v>
      </c>
      <c r="O90" s="92" t="s">
        <v>129</v>
      </c>
      <c r="P90" s="96" t="s">
        <v>58</v>
      </c>
      <c r="Q90" s="91" t="s">
        <v>116</v>
      </c>
      <c r="R90" s="92">
        <v>202219</v>
      </c>
      <c r="S90" s="92">
        <v>202219</v>
      </c>
      <c r="T90" s="92">
        <v>202219</v>
      </c>
      <c r="U90" s="91" t="s">
        <v>60</v>
      </c>
      <c r="V90" s="97"/>
      <c r="W90" s="98">
        <v>797594</v>
      </c>
      <c r="X90" s="92" t="s">
        <v>62</v>
      </c>
      <c r="Y90" s="99">
        <f t="shared" si="22"/>
        <v>4903.7299999999996</v>
      </c>
      <c r="Z90" s="99">
        <f t="shared" si="23"/>
        <v>553.66999999999996</v>
      </c>
      <c r="AA90" s="100">
        <f t="shared" si="24"/>
        <v>4350.0599999999995</v>
      </c>
      <c r="AB90" s="100">
        <v>0</v>
      </c>
      <c r="AC90" s="100">
        <v>0</v>
      </c>
      <c r="AD90" s="100">
        <v>0</v>
      </c>
      <c r="AE90" s="100"/>
      <c r="AF90" s="131">
        <v>0</v>
      </c>
      <c r="AG90" s="100">
        <v>0</v>
      </c>
      <c r="AH90" s="100">
        <v>0</v>
      </c>
      <c r="AI90" s="131"/>
      <c r="AJ90" s="100"/>
      <c r="AK90" s="100"/>
      <c r="AL90" s="100">
        <v>0</v>
      </c>
      <c r="AM90" s="100">
        <v>0</v>
      </c>
      <c r="AN90" s="100">
        <v>4903.7299999999996</v>
      </c>
      <c r="AO90" s="100">
        <v>0</v>
      </c>
      <c r="AP90" s="100">
        <v>0</v>
      </c>
      <c r="AQ90" s="100"/>
      <c r="AR90" s="100">
        <v>553.66999999999996</v>
      </c>
      <c r="AS90" s="100">
        <v>0</v>
      </c>
      <c r="AT90" s="100">
        <v>0</v>
      </c>
      <c r="AU90" s="55"/>
    </row>
    <row r="91" spans="1:51" s="26" customFormat="1" x14ac:dyDescent="0.2">
      <c r="A91" s="26">
        <v>7</v>
      </c>
      <c r="B91" s="91">
        <v>15</v>
      </c>
      <c r="C91" s="92" t="s">
        <v>142</v>
      </c>
      <c r="D91" s="92" t="s">
        <v>143</v>
      </c>
      <c r="E91" s="92" t="s">
        <v>65</v>
      </c>
      <c r="F91" s="92" t="s">
        <v>74</v>
      </c>
      <c r="G91" s="93" t="s">
        <v>144</v>
      </c>
      <c r="H91" s="94">
        <v>35298</v>
      </c>
      <c r="I91" s="95" t="s">
        <v>52</v>
      </c>
      <c r="J91" s="96" t="s">
        <v>113</v>
      </c>
      <c r="K91" s="91">
        <v>115</v>
      </c>
      <c r="L91" s="92" t="s">
        <v>127</v>
      </c>
      <c r="M91" s="91" t="s">
        <v>115</v>
      </c>
      <c r="N91" s="97" t="s">
        <v>128</v>
      </c>
      <c r="O91" s="92" t="s">
        <v>129</v>
      </c>
      <c r="P91" s="96" t="s">
        <v>58</v>
      </c>
      <c r="Q91" s="91" t="s">
        <v>116</v>
      </c>
      <c r="R91" s="92">
        <v>202219</v>
      </c>
      <c r="S91" s="92">
        <v>202219</v>
      </c>
      <c r="T91" s="92">
        <v>202219</v>
      </c>
      <c r="U91" s="91" t="s">
        <v>60</v>
      </c>
      <c r="V91" s="97"/>
      <c r="W91" s="98">
        <v>797608</v>
      </c>
      <c r="X91" s="92" t="s">
        <v>62</v>
      </c>
      <c r="Y91" s="99">
        <f t="shared" si="22"/>
        <v>4490.47</v>
      </c>
      <c r="Z91" s="99">
        <f t="shared" si="23"/>
        <v>331.53</v>
      </c>
      <c r="AA91" s="100">
        <f t="shared" si="24"/>
        <v>4158.9400000000005</v>
      </c>
      <c r="AB91" s="100">
        <v>0</v>
      </c>
      <c r="AC91" s="100">
        <v>0</v>
      </c>
      <c r="AD91" s="100">
        <v>0</v>
      </c>
      <c r="AE91" s="100"/>
      <c r="AF91" s="131">
        <v>0</v>
      </c>
      <c r="AG91" s="100">
        <v>0</v>
      </c>
      <c r="AH91" s="100">
        <v>0</v>
      </c>
      <c r="AI91" s="131"/>
      <c r="AJ91" s="100"/>
      <c r="AK91" s="100"/>
      <c r="AL91" s="100">
        <v>0</v>
      </c>
      <c r="AM91" s="100">
        <v>0</v>
      </c>
      <c r="AN91" s="100">
        <v>4490.47</v>
      </c>
      <c r="AO91" s="100">
        <v>0</v>
      </c>
      <c r="AP91" s="100">
        <v>0</v>
      </c>
      <c r="AQ91" s="100"/>
      <c r="AR91" s="100">
        <v>331.53</v>
      </c>
      <c r="AS91" s="100">
        <v>0</v>
      </c>
      <c r="AT91" s="100">
        <v>0</v>
      </c>
      <c r="AU91" s="55"/>
    </row>
    <row r="92" spans="1:51" s="26" customFormat="1" x14ac:dyDescent="0.2">
      <c r="A92" s="26">
        <v>8</v>
      </c>
      <c r="B92" s="91">
        <v>16</v>
      </c>
      <c r="C92" s="92" t="s">
        <v>145</v>
      </c>
      <c r="D92" s="92" t="s">
        <v>146</v>
      </c>
      <c r="E92" s="92" t="s">
        <v>125</v>
      </c>
      <c r="F92" s="92" t="s">
        <v>65</v>
      </c>
      <c r="G92" s="93" t="s">
        <v>147</v>
      </c>
      <c r="H92" s="94">
        <v>40375</v>
      </c>
      <c r="I92" s="95" t="s">
        <v>52</v>
      </c>
      <c r="J92" s="96" t="s">
        <v>113</v>
      </c>
      <c r="K92" s="91">
        <v>115</v>
      </c>
      <c r="L92" s="92" t="s">
        <v>138</v>
      </c>
      <c r="M92" s="91" t="s">
        <v>115</v>
      </c>
      <c r="N92" s="97" t="s">
        <v>128</v>
      </c>
      <c r="O92" s="92" t="s">
        <v>129</v>
      </c>
      <c r="P92" s="96" t="s">
        <v>58</v>
      </c>
      <c r="Q92" s="91" t="s">
        <v>116</v>
      </c>
      <c r="R92" s="92">
        <v>202219</v>
      </c>
      <c r="S92" s="92">
        <v>202219</v>
      </c>
      <c r="T92" s="92">
        <v>202219</v>
      </c>
      <c r="U92" s="91" t="s">
        <v>60</v>
      </c>
      <c r="V92" s="97"/>
      <c r="W92" s="98">
        <v>580927</v>
      </c>
      <c r="X92" s="92" t="s">
        <v>62</v>
      </c>
      <c r="Y92" s="99">
        <f t="shared" si="22"/>
        <v>4904.3</v>
      </c>
      <c r="Z92" s="99">
        <f t="shared" si="23"/>
        <v>553.76</v>
      </c>
      <c r="AA92" s="100">
        <f t="shared" si="24"/>
        <v>4350.54</v>
      </c>
      <c r="AB92" s="100">
        <v>0</v>
      </c>
      <c r="AC92" s="100">
        <v>0</v>
      </c>
      <c r="AD92" s="100">
        <v>0</v>
      </c>
      <c r="AE92" s="100"/>
      <c r="AF92" s="131">
        <v>0</v>
      </c>
      <c r="AG92" s="100">
        <v>0</v>
      </c>
      <c r="AH92" s="100">
        <v>0</v>
      </c>
      <c r="AI92" s="131"/>
      <c r="AJ92" s="100"/>
      <c r="AK92" s="100"/>
      <c r="AL92" s="100">
        <v>0</v>
      </c>
      <c r="AM92" s="100">
        <v>0</v>
      </c>
      <c r="AN92" s="100">
        <v>4904.3</v>
      </c>
      <c r="AO92" s="100">
        <v>0</v>
      </c>
      <c r="AP92" s="100">
        <v>0</v>
      </c>
      <c r="AQ92" s="100"/>
      <c r="AR92" s="100">
        <v>553.76</v>
      </c>
      <c r="AS92" s="100">
        <v>0</v>
      </c>
      <c r="AT92" s="100">
        <v>0</v>
      </c>
      <c r="AU92" s="55"/>
    </row>
    <row r="93" spans="1:51" s="26" customFormat="1" x14ac:dyDescent="0.2">
      <c r="A93" s="26">
        <v>9</v>
      </c>
      <c r="B93" s="91">
        <v>17</v>
      </c>
      <c r="C93" s="92" t="s">
        <v>148</v>
      </c>
      <c r="D93" s="92" t="s">
        <v>149</v>
      </c>
      <c r="E93" s="92" t="s">
        <v>150</v>
      </c>
      <c r="F93" s="92" t="s">
        <v>125</v>
      </c>
      <c r="G93" s="93" t="s">
        <v>151</v>
      </c>
      <c r="H93" s="94">
        <v>39398</v>
      </c>
      <c r="I93" s="95" t="s">
        <v>52</v>
      </c>
      <c r="J93" s="96" t="s">
        <v>113</v>
      </c>
      <c r="K93" s="91">
        <v>115</v>
      </c>
      <c r="L93" s="92" t="s">
        <v>114</v>
      </c>
      <c r="M93" s="91" t="s">
        <v>115</v>
      </c>
      <c r="N93" s="97" t="s">
        <v>152</v>
      </c>
      <c r="O93" s="92" t="s">
        <v>153</v>
      </c>
      <c r="P93" s="96" t="s">
        <v>58</v>
      </c>
      <c r="Q93" s="91" t="s">
        <v>116</v>
      </c>
      <c r="R93" s="92">
        <v>202219</v>
      </c>
      <c r="S93" s="92">
        <v>202219</v>
      </c>
      <c r="T93" s="92">
        <v>202219</v>
      </c>
      <c r="U93" s="91" t="s">
        <v>60</v>
      </c>
      <c r="V93" s="97"/>
      <c r="W93" s="98">
        <v>580919</v>
      </c>
      <c r="X93" s="92" t="s">
        <v>62</v>
      </c>
      <c r="Y93" s="99">
        <f t="shared" si="22"/>
        <v>5207.57</v>
      </c>
      <c r="Z93" s="99">
        <f>SUM(AQ93:AT93)</f>
        <v>602.28</v>
      </c>
      <c r="AA93" s="100">
        <f>SUM(Y93-Z93)</f>
        <v>4605.29</v>
      </c>
      <c r="AB93" s="100">
        <v>0</v>
      </c>
      <c r="AC93" s="100">
        <v>0</v>
      </c>
      <c r="AD93" s="100">
        <v>0</v>
      </c>
      <c r="AE93" s="100"/>
      <c r="AF93" s="131">
        <v>0</v>
      </c>
      <c r="AG93" s="100">
        <v>0</v>
      </c>
      <c r="AH93" s="100">
        <v>0</v>
      </c>
      <c r="AI93" s="131"/>
      <c r="AJ93" s="100"/>
      <c r="AK93" s="100"/>
      <c r="AL93" s="100">
        <v>0</v>
      </c>
      <c r="AM93" s="100">
        <v>0</v>
      </c>
      <c r="AN93" s="100">
        <v>5207.57</v>
      </c>
      <c r="AO93" s="100">
        <v>0</v>
      </c>
      <c r="AP93" s="100">
        <v>0</v>
      </c>
      <c r="AQ93" s="100"/>
      <c r="AR93" s="100">
        <v>602.28</v>
      </c>
      <c r="AS93" s="100">
        <v>0</v>
      </c>
      <c r="AT93" s="100">
        <v>0</v>
      </c>
      <c r="AU93" s="55"/>
    </row>
    <row r="94" spans="1:51" s="4" customFormat="1" ht="12.75" thickBot="1" x14ac:dyDescent="0.25">
      <c r="E94" s="137"/>
      <c r="F94" s="137"/>
      <c r="G94" s="137"/>
      <c r="H94" s="88"/>
      <c r="I94" s="89"/>
      <c r="N94" s="138" t="s">
        <v>600</v>
      </c>
      <c r="V94" s="139" t="s">
        <v>184</v>
      </c>
      <c r="Y94" s="140">
        <f>SUM(Y85:Y93)</f>
        <v>43664.140000000007</v>
      </c>
      <c r="Z94" s="140">
        <f t="shared" ref="Z94:AT94" si="25">SUM(Z85:Z93)</f>
        <v>4439.88</v>
      </c>
      <c r="AA94" s="140">
        <f t="shared" si="25"/>
        <v>39224.26</v>
      </c>
      <c r="AB94" s="140">
        <f t="shared" si="25"/>
        <v>0</v>
      </c>
      <c r="AC94" s="140">
        <f t="shared" si="25"/>
        <v>0</v>
      </c>
      <c r="AD94" s="140">
        <f t="shared" si="25"/>
        <v>0</v>
      </c>
      <c r="AE94" s="140">
        <f t="shared" si="25"/>
        <v>0</v>
      </c>
      <c r="AF94" s="140">
        <f t="shared" si="25"/>
        <v>0</v>
      </c>
      <c r="AG94" s="140">
        <f t="shared" si="25"/>
        <v>0</v>
      </c>
      <c r="AH94" s="140">
        <f t="shared" si="25"/>
        <v>0</v>
      </c>
      <c r="AI94" s="140">
        <f t="shared" si="25"/>
        <v>0</v>
      </c>
      <c r="AJ94" s="140">
        <f t="shared" si="25"/>
        <v>0</v>
      </c>
      <c r="AK94" s="140">
        <f t="shared" si="25"/>
        <v>0</v>
      </c>
      <c r="AL94" s="140">
        <f t="shared" si="25"/>
        <v>0</v>
      </c>
      <c r="AM94" s="140">
        <f t="shared" si="25"/>
        <v>0</v>
      </c>
      <c r="AN94" s="140">
        <f t="shared" si="25"/>
        <v>43664.140000000007</v>
      </c>
      <c r="AO94" s="140">
        <f t="shared" si="25"/>
        <v>0</v>
      </c>
      <c r="AP94" s="140">
        <f t="shared" si="25"/>
        <v>0</v>
      </c>
      <c r="AQ94" s="140">
        <f t="shared" si="25"/>
        <v>0</v>
      </c>
      <c r="AR94" s="140">
        <f t="shared" si="25"/>
        <v>4439.88</v>
      </c>
      <c r="AS94" s="140">
        <f t="shared" si="25"/>
        <v>0</v>
      </c>
      <c r="AT94" s="140">
        <f t="shared" si="25"/>
        <v>0</v>
      </c>
      <c r="AU94" s="71"/>
    </row>
    <row r="95" spans="1:51" s="28" customFormat="1" x14ac:dyDescent="0.2">
      <c r="E95" s="87"/>
      <c r="F95" s="87"/>
      <c r="G95" s="87"/>
      <c r="H95" s="88"/>
      <c r="I95" s="89"/>
      <c r="V95" s="58"/>
      <c r="Y95" s="141"/>
      <c r="Z95" s="142" t="s">
        <v>492</v>
      </c>
      <c r="AA95" s="143">
        <v>419346.84</v>
      </c>
      <c r="AB95" s="90"/>
      <c r="AC95" s="90"/>
      <c r="AD95" s="144">
        <f>SUM(AB94:AE94)</f>
        <v>0</v>
      </c>
      <c r="AE95" s="90"/>
      <c r="AF95" s="90"/>
      <c r="AG95" s="90"/>
      <c r="AH95" s="90"/>
      <c r="AI95" s="90"/>
      <c r="AJ95" s="90"/>
      <c r="AK95" s="144">
        <f>SUM(AI94:AK94)</f>
        <v>0</v>
      </c>
      <c r="AL95" s="90"/>
      <c r="AM95" s="90"/>
      <c r="AN95" s="90"/>
      <c r="AO95" s="90"/>
      <c r="AP95" s="90"/>
      <c r="AQ95" s="90"/>
      <c r="AR95" s="90"/>
      <c r="AS95" s="90"/>
      <c r="AT95" s="90"/>
      <c r="AU95" s="80"/>
    </row>
    <row r="96" spans="1:51" s="28" customFormat="1" x14ac:dyDescent="0.2">
      <c r="E96" s="87"/>
      <c r="F96" s="87"/>
      <c r="G96" s="87"/>
      <c r="H96" s="88"/>
      <c r="I96" s="89"/>
      <c r="V96" s="58"/>
      <c r="Y96" s="145"/>
      <c r="Z96" s="118"/>
      <c r="AA96" s="146">
        <v>6200</v>
      </c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80"/>
    </row>
    <row r="97" spans="1:64" s="28" customFormat="1" x14ac:dyDescent="0.2">
      <c r="E97" s="87"/>
      <c r="F97" s="87"/>
      <c r="G97" s="87"/>
      <c r="H97" s="88"/>
      <c r="I97" s="89"/>
      <c r="V97" s="58"/>
      <c r="Y97" s="145"/>
      <c r="Z97" s="118"/>
      <c r="AA97" s="146">
        <v>3625.01</v>
      </c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80"/>
    </row>
    <row r="98" spans="1:64" s="28" customFormat="1" ht="12.75" thickBot="1" x14ac:dyDescent="0.25">
      <c r="E98" s="87"/>
      <c r="F98" s="87"/>
      <c r="G98" s="87"/>
      <c r="H98" s="88"/>
      <c r="I98" s="89"/>
      <c r="V98" s="58"/>
      <c r="Y98" s="145"/>
      <c r="Z98" s="118" t="s">
        <v>493</v>
      </c>
      <c r="AA98" s="147">
        <v>0</v>
      </c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80"/>
    </row>
    <row r="99" spans="1:64" s="28" customFormat="1" ht="12.75" thickBot="1" x14ac:dyDescent="0.25">
      <c r="E99" s="87"/>
      <c r="F99" s="87"/>
      <c r="G99" s="87"/>
      <c r="H99" s="88"/>
      <c r="I99" s="89"/>
      <c r="V99" s="58"/>
      <c r="Y99" s="148"/>
      <c r="Z99" s="149"/>
      <c r="AA99" s="150">
        <f>SUM(AA95:AA98)</f>
        <v>429171.85000000003</v>
      </c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80"/>
    </row>
    <row r="100" spans="1:64" s="28" customFormat="1" x14ac:dyDescent="0.2">
      <c r="E100" s="87"/>
      <c r="F100" s="87"/>
      <c r="G100" s="87"/>
      <c r="H100" s="88"/>
      <c r="I100" s="89"/>
      <c r="V100" s="58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80"/>
    </row>
    <row r="101" spans="1:64" s="26" customFormat="1" x14ac:dyDescent="0.2">
      <c r="A101" s="26">
        <v>1</v>
      </c>
      <c r="B101" s="91">
        <v>9</v>
      </c>
      <c r="C101" s="92" t="s">
        <v>496</v>
      </c>
      <c r="D101" s="92" t="s">
        <v>497</v>
      </c>
      <c r="E101" s="92" t="s">
        <v>110</v>
      </c>
      <c r="F101" s="92" t="s">
        <v>324</v>
      </c>
      <c r="G101" s="93" t="s">
        <v>498</v>
      </c>
      <c r="H101" s="94">
        <v>44439</v>
      </c>
      <c r="I101" s="95" t="s">
        <v>52</v>
      </c>
      <c r="J101" s="96" t="s">
        <v>53</v>
      </c>
      <c r="K101" s="91">
        <v>111</v>
      </c>
      <c r="L101" s="92" t="s">
        <v>499</v>
      </c>
      <c r="M101" s="91" t="s">
        <v>55</v>
      </c>
      <c r="N101" s="97" t="s">
        <v>500</v>
      </c>
      <c r="O101" s="92" t="s">
        <v>501</v>
      </c>
      <c r="P101" s="96" t="s">
        <v>58</v>
      </c>
      <c r="Q101" s="91" t="s">
        <v>59</v>
      </c>
      <c r="R101" s="92">
        <v>202212</v>
      </c>
      <c r="S101" s="92">
        <v>202212</v>
      </c>
      <c r="T101" s="92">
        <v>202212</v>
      </c>
      <c r="U101" s="91" t="s">
        <v>60</v>
      </c>
      <c r="V101" s="97"/>
      <c r="W101" s="98">
        <v>864678</v>
      </c>
      <c r="X101" s="92" t="s">
        <v>62</v>
      </c>
      <c r="Y101" s="99">
        <v>13322.77</v>
      </c>
      <c r="Z101" s="99">
        <v>2134.77</v>
      </c>
      <c r="AA101" s="100">
        <f>SUM(Y101-Z101)</f>
        <v>11188</v>
      </c>
      <c r="AB101" s="100">
        <v>0</v>
      </c>
      <c r="AC101" s="100">
        <v>13322.77</v>
      </c>
      <c r="AD101" s="100">
        <v>0</v>
      </c>
      <c r="AE101" s="100">
        <v>0</v>
      </c>
      <c r="AF101" s="100">
        <v>0</v>
      </c>
      <c r="AG101" s="100">
        <v>0</v>
      </c>
      <c r="AH101" s="100">
        <v>0</v>
      </c>
      <c r="AI101" s="100">
        <v>0</v>
      </c>
      <c r="AJ101" s="100">
        <v>0</v>
      </c>
      <c r="AK101" s="100">
        <v>0</v>
      </c>
      <c r="AL101" s="100">
        <v>0</v>
      </c>
      <c r="AM101" s="100">
        <v>0</v>
      </c>
      <c r="AN101" s="100">
        <v>0</v>
      </c>
      <c r="AO101" s="100">
        <v>0</v>
      </c>
      <c r="AP101" s="100">
        <v>0</v>
      </c>
      <c r="AQ101" s="100">
        <v>0</v>
      </c>
      <c r="AR101" s="100">
        <v>2134.77</v>
      </c>
      <c r="AS101" s="100">
        <v>0</v>
      </c>
      <c r="AT101" s="100">
        <v>0</v>
      </c>
      <c r="AU101" s="55"/>
      <c r="AW101" s="58"/>
      <c r="AY101" s="58"/>
    </row>
    <row r="102" spans="1:64" s="101" customFormat="1" x14ac:dyDescent="0.2">
      <c r="A102" s="101">
        <v>2</v>
      </c>
      <c r="B102" s="102">
        <v>11</v>
      </c>
      <c r="C102" s="103" t="s">
        <v>502</v>
      </c>
      <c r="D102" s="103" t="s">
        <v>503</v>
      </c>
      <c r="E102" s="103" t="s">
        <v>425</v>
      </c>
      <c r="F102" s="103" t="s">
        <v>504</v>
      </c>
      <c r="G102" s="104" t="s">
        <v>505</v>
      </c>
      <c r="H102" s="105">
        <v>44439</v>
      </c>
      <c r="I102" s="106" t="s">
        <v>52</v>
      </c>
      <c r="J102" s="107" t="s">
        <v>158</v>
      </c>
      <c r="K102" s="102">
        <v>114</v>
      </c>
      <c r="L102" s="103" t="s">
        <v>506</v>
      </c>
      <c r="M102" s="102" t="s">
        <v>115</v>
      </c>
      <c r="N102" s="108" t="s">
        <v>500</v>
      </c>
      <c r="O102" s="103" t="s">
        <v>501</v>
      </c>
      <c r="P102" s="107" t="s">
        <v>58</v>
      </c>
      <c r="Q102" s="102" t="s">
        <v>163</v>
      </c>
      <c r="R102" s="92">
        <v>202212</v>
      </c>
      <c r="S102" s="92">
        <v>202212</v>
      </c>
      <c r="T102" s="92">
        <v>202212</v>
      </c>
      <c r="U102" s="102" t="s">
        <v>60</v>
      </c>
      <c r="V102" s="108"/>
      <c r="W102" s="109">
        <v>544148</v>
      </c>
      <c r="X102" s="103" t="s">
        <v>62</v>
      </c>
      <c r="Y102" s="99">
        <v>3051.43</v>
      </c>
      <c r="Z102" s="99">
        <f>AR102</f>
        <v>51.43</v>
      </c>
      <c r="AA102" s="99">
        <f>Y102-Z102</f>
        <v>3000</v>
      </c>
      <c r="AB102" s="110">
        <v>0</v>
      </c>
      <c r="AC102" s="110">
        <v>0</v>
      </c>
      <c r="AD102" s="111">
        <v>3051.43</v>
      </c>
      <c r="AE102" s="110">
        <v>0</v>
      </c>
      <c r="AF102" s="110">
        <v>0</v>
      </c>
      <c r="AG102" s="100">
        <v>0</v>
      </c>
      <c r="AH102" s="100">
        <v>0</v>
      </c>
      <c r="AI102" s="110">
        <v>0</v>
      </c>
      <c r="AJ102" s="110">
        <v>0</v>
      </c>
      <c r="AK102" s="110">
        <v>0</v>
      </c>
      <c r="AL102" s="100">
        <v>0</v>
      </c>
      <c r="AM102" s="100">
        <v>0</v>
      </c>
      <c r="AN102" s="100">
        <v>0</v>
      </c>
      <c r="AO102" s="100">
        <v>0</v>
      </c>
      <c r="AP102" s="100">
        <v>0</v>
      </c>
      <c r="AQ102" s="110">
        <v>0</v>
      </c>
      <c r="AR102" s="100">
        <v>51.43</v>
      </c>
      <c r="AS102" s="100">
        <v>0</v>
      </c>
      <c r="AT102" s="110">
        <v>0</v>
      </c>
      <c r="AU102" s="55"/>
      <c r="AV102" s="26"/>
      <c r="AW102" s="58"/>
      <c r="AX102" s="26"/>
      <c r="AY102" s="58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101" customFormat="1" x14ac:dyDescent="0.2">
      <c r="A103" s="101">
        <v>3</v>
      </c>
      <c r="B103" s="102">
        <v>12</v>
      </c>
      <c r="C103" s="103" t="s">
        <v>507</v>
      </c>
      <c r="D103" s="103" t="s">
        <v>508</v>
      </c>
      <c r="E103" s="103" t="s">
        <v>484</v>
      </c>
      <c r="F103" s="103" t="s">
        <v>65</v>
      </c>
      <c r="G103" s="104" t="s">
        <v>509</v>
      </c>
      <c r="H103" s="105">
        <v>44439</v>
      </c>
      <c r="I103" s="106" t="s">
        <v>52</v>
      </c>
      <c r="J103" s="107" t="s">
        <v>158</v>
      </c>
      <c r="K103" s="102">
        <v>114</v>
      </c>
      <c r="L103" s="103" t="s">
        <v>510</v>
      </c>
      <c r="M103" s="102" t="s">
        <v>115</v>
      </c>
      <c r="N103" s="108" t="s">
        <v>500</v>
      </c>
      <c r="O103" s="103" t="s">
        <v>501</v>
      </c>
      <c r="P103" s="107" t="s">
        <v>58</v>
      </c>
      <c r="Q103" s="102" t="s">
        <v>163</v>
      </c>
      <c r="R103" s="92">
        <v>202212</v>
      </c>
      <c r="S103" s="92">
        <v>202212</v>
      </c>
      <c r="T103" s="92">
        <v>202212</v>
      </c>
      <c r="U103" s="102" t="s">
        <v>60</v>
      </c>
      <c r="V103" s="108"/>
      <c r="W103" s="103">
        <v>911311</v>
      </c>
      <c r="X103" s="103" t="s">
        <v>62</v>
      </c>
      <c r="Y103" s="99">
        <f>AD103</f>
        <v>2252</v>
      </c>
      <c r="Z103" s="99">
        <v>0</v>
      </c>
      <c r="AA103" s="100">
        <f>Y103-Z103</f>
        <v>2252</v>
      </c>
      <c r="AB103" s="110">
        <v>0</v>
      </c>
      <c r="AC103" s="110">
        <v>0</v>
      </c>
      <c r="AD103" s="111">
        <v>2252</v>
      </c>
      <c r="AE103" s="110">
        <v>0</v>
      </c>
      <c r="AF103" s="110">
        <v>0</v>
      </c>
      <c r="AG103" s="100">
        <v>0</v>
      </c>
      <c r="AH103" s="100">
        <v>0</v>
      </c>
      <c r="AI103" s="110">
        <v>0</v>
      </c>
      <c r="AJ103" s="110">
        <v>0</v>
      </c>
      <c r="AK103" s="110">
        <v>0</v>
      </c>
      <c r="AL103" s="100">
        <v>0</v>
      </c>
      <c r="AM103" s="100">
        <v>0</v>
      </c>
      <c r="AN103" s="100">
        <v>0</v>
      </c>
      <c r="AO103" s="100">
        <v>0</v>
      </c>
      <c r="AP103" s="100">
        <v>0</v>
      </c>
      <c r="AQ103" s="110">
        <v>0</v>
      </c>
      <c r="AR103" s="100">
        <v>0</v>
      </c>
      <c r="AS103" s="100">
        <v>0</v>
      </c>
      <c r="AT103" s="110">
        <v>0</v>
      </c>
      <c r="AU103" s="55"/>
      <c r="AV103" s="26"/>
      <c r="AW103" s="58"/>
      <c r="AX103" s="26"/>
      <c r="AY103" s="58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26" customFormat="1" ht="12.75" customHeight="1" x14ac:dyDescent="0.2">
      <c r="A104" s="26">
        <v>4</v>
      </c>
      <c r="B104" s="91">
        <v>87</v>
      </c>
      <c r="C104" s="92" t="s">
        <v>511</v>
      </c>
      <c r="D104" s="92" t="s">
        <v>512</v>
      </c>
      <c r="E104" s="92" t="s">
        <v>513</v>
      </c>
      <c r="F104" s="92" t="s">
        <v>514</v>
      </c>
      <c r="G104" s="92" t="s">
        <v>515</v>
      </c>
      <c r="H104" s="94">
        <v>44658</v>
      </c>
      <c r="I104" s="95" t="s">
        <v>52</v>
      </c>
      <c r="J104" s="96" t="s">
        <v>158</v>
      </c>
      <c r="K104" s="91">
        <v>114</v>
      </c>
      <c r="L104" s="92" t="s">
        <v>516</v>
      </c>
      <c r="M104" s="91" t="s">
        <v>115</v>
      </c>
      <c r="N104" s="97" t="s">
        <v>500</v>
      </c>
      <c r="O104" s="92" t="s">
        <v>501</v>
      </c>
      <c r="P104" s="96" t="s">
        <v>58</v>
      </c>
      <c r="Q104" s="91" t="s">
        <v>163</v>
      </c>
      <c r="R104" s="92">
        <v>202212</v>
      </c>
      <c r="S104" s="92">
        <v>202212</v>
      </c>
      <c r="T104" s="92">
        <v>202212</v>
      </c>
      <c r="U104" s="91" t="s">
        <v>60</v>
      </c>
      <c r="V104" s="97"/>
      <c r="W104" s="98">
        <v>632236</v>
      </c>
      <c r="X104" s="92" t="s">
        <v>62</v>
      </c>
      <c r="Y104" s="99">
        <f>AD104</f>
        <v>3051.43</v>
      </c>
      <c r="Z104" s="99">
        <f>AR104</f>
        <v>51.43</v>
      </c>
      <c r="AA104" s="100">
        <f>Y104-Z104</f>
        <v>3000</v>
      </c>
      <c r="AB104" s="100">
        <v>0</v>
      </c>
      <c r="AC104" s="100">
        <v>0</v>
      </c>
      <c r="AD104" s="100">
        <v>3051.43</v>
      </c>
      <c r="AE104" s="100">
        <v>0</v>
      </c>
      <c r="AF104" s="100">
        <v>0</v>
      </c>
      <c r="AG104" s="100">
        <v>0</v>
      </c>
      <c r="AH104" s="100">
        <v>0</v>
      </c>
      <c r="AI104" s="100">
        <v>0</v>
      </c>
      <c r="AJ104" s="100">
        <v>0</v>
      </c>
      <c r="AK104" s="100">
        <v>0</v>
      </c>
      <c r="AL104" s="100">
        <v>0</v>
      </c>
      <c r="AM104" s="100">
        <v>0</v>
      </c>
      <c r="AN104" s="100">
        <v>0</v>
      </c>
      <c r="AO104" s="100">
        <v>0</v>
      </c>
      <c r="AP104" s="100">
        <v>0</v>
      </c>
      <c r="AQ104" s="100">
        <v>0</v>
      </c>
      <c r="AR104" s="100">
        <v>51.43</v>
      </c>
      <c r="AS104" s="100">
        <v>0</v>
      </c>
      <c r="AT104" s="100">
        <v>0</v>
      </c>
      <c r="AU104" s="55"/>
    </row>
    <row r="105" spans="1:64" s="26" customFormat="1" x14ac:dyDescent="0.2">
      <c r="B105" s="112"/>
      <c r="C105" s="113"/>
      <c r="D105" s="113"/>
      <c r="E105" s="113"/>
      <c r="F105" s="113"/>
      <c r="G105" s="113"/>
      <c r="H105" s="88"/>
      <c r="I105" s="89"/>
      <c r="J105" s="114"/>
      <c r="K105" s="112"/>
      <c r="L105" s="113"/>
      <c r="M105" s="112"/>
      <c r="N105" s="115"/>
      <c r="O105" s="113"/>
      <c r="P105" s="114"/>
      <c r="Q105" s="112"/>
      <c r="R105" s="113"/>
      <c r="S105" s="113"/>
      <c r="T105" s="113"/>
      <c r="U105" s="112"/>
      <c r="V105" s="115"/>
      <c r="W105" s="116"/>
      <c r="X105" s="113"/>
      <c r="Y105" s="154">
        <f>SUM(Y101:Y104)</f>
        <v>21677.63</v>
      </c>
      <c r="Z105" s="154">
        <f t="shared" ref="Z105:AT105" si="26">SUM(Z101:Z104)</f>
        <v>2237.6299999999997</v>
      </c>
      <c r="AA105" s="154">
        <f>SUM(AA101:AA104)</f>
        <v>19440</v>
      </c>
      <c r="AB105" s="154">
        <f t="shared" si="26"/>
        <v>0</v>
      </c>
      <c r="AC105" s="154">
        <f t="shared" si="26"/>
        <v>13322.77</v>
      </c>
      <c r="AD105" s="154">
        <f t="shared" si="26"/>
        <v>8354.86</v>
      </c>
      <c r="AE105" s="154">
        <f t="shared" si="26"/>
        <v>0</v>
      </c>
      <c r="AF105" s="154">
        <f t="shared" si="26"/>
        <v>0</v>
      </c>
      <c r="AG105" s="154">
        <f t="shared" si="26"/>
        <v>0</v>
      </c>
      <c r="AH105" s="154">
        <f t="shared" si="26"/>
        <v>0</v>
      </c>
      <c r="AI105" s="154">
        <f t="shared" si="26"/>
        <v>0</v>
      </c>
      <c r="AJ105" s="154">
        <f t="shared" si="26"/>
        <v>0</v>
      </c>
      <c r="AK105" s="154">
        <f t="shared" si="26"/>
        <v>0</v>
      </c>
      <c r="AL105" s="154">
        <f t="shared" si="26"/>
        <v>0</v>
      </c>
      <c r="AM105" s="154">
        <f t="shared" si="26"/>
        <v>0</v>
      </c>
      <c r="AN105" s="154">
        <f t="shared" si="26"/>
        <v>0</v>
      </c>
      <c r="AO105" s="154">
        <f t="shared" si="26"/>
        <v>0</v>
      </c>
      <c r="AP105" s="154">
        <f t="shared" si="26"/>
        <v>0</v>
      </c>
      <c r="AQ105" s="154">
        <f t="shared" si="26"/>
        <v>0</v>
      </c>
      <c r="AR105" s="154">
        <f t="shared" si="26"/>
        <v>2237.6299999999997</v>
      </c>
      <c r="AS105" s="154">
        <f t="shared" si="26"/>
        <v>0</v>
      </c>
      <c r="AT105" s="154">
        <f t="shared" si="26"/>
        <v>0</v>
      </c>
      <c r="AU105" s="55"/>
    </row>
    <row r="106" spans="1:64" s="26" customFormat="1" ht="12.75" customHeight="1" x14ac:dyDescent="0.2">
      <c r="B106" s="112"/>
      <c r="C106" s="113"/>
      <c r="D106" s="113"/>
      <c r="E106" s="113"/>
      <c r="F106" s="113"/>
      <c r="G106" s="113"/>
      <c r="H106" s="88"/>
      <c r="I106" s="89"/>
      <c r="J106" s="114"/>
      <c r="K106" s="112"/>
      <c r="L106" s="113"/>
      <c r="M106" s="112"/>
      <c r="N106" s="115"/>
      <c r="O106" s="113"/>
      <c r="P106" s="114"/>
      <c r="Q106" s="112"/>
      <c r="R106" s="113"/>
      <c r="S106" s="113"/>
      <c r="T106" s="113"/>
      <c r="U106" s="112"/>
      <c r="V106" s="115"/>
      <c r="W106" s="116"/>
      <c r="X106" s="113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55"/>
    </row>
    <row r="107" spans="1:64" x14ac:dyDescent="0.2">
      <c r="AB107" s="119"/>
      <c r="AC107" s="119"/>
      <c r="AI107" s="120"/>
      <c r="AJ107" s="121"/>
    </row>
    <row r="108" spans="1:64" x14ac:dyDescent="0.2">
      <c r="V108" s="26"/>
      <c r="W108" s="26"/>
      <c r="X108" s="26"/>
      <c r="Y108" s="8"/>
    </row>
    <row r="109" spans="1:64" s="26" customFormat="1" x14ac:dyDescent="0.2">
      <c r="I109" s="3"/>
      <c r="J109" s="4"/>
      <c r="K109" s="4"/>
      <c r="L109" s="1"/>
      <c r="M109" s="4"/>
      <c r="N109" s="5"/>
      <c r="O109" s="1"/>
      <c r="P109" s="4"/>
      <c r="Q109" s="4"/>
      <c r="R109" s="1"/>
      <c r="S109" s="1"/>
      <c r="T109" s="1"/>
      <c r="U109" s="1"/>
      <c r="V109" s="6"/>
      <c r="W109" s="1"/>
      <c r="X109" s="1"/>
      <c r="Y109" s="7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31"/>
    </row>
    <row r="110" spans="1:64" s="26" customFormat="1" x14ac:dyDescent="0.2">
      <c r="I110" s="3"/>
      <c r="J110" s="4"/>
      <c r="K110" s="4"/>
      <c r="L110" s="1"/>
      <c r="M110" s="4"/>
      <c r="N110" s="5"/>
      <c r="O110" s="1"/>
      <c r="P110" s="4"/>
      <c r="Q110" s="4"/>
      <c r="R110" s="1"/>
      <c r="S110" s="1"/>
      <c r="T110" s="1"/>
      <c r="U110" s="1"/>
      <c r="V110" s="6"/>
      <c r="W110" s="1"/>
      <c r="X110" s="1"/>
      <c r="Y110" s="7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31"/>
    </row>
    <row r="114" spans="1:64" x14ac:dyDescent="0.2">
      <c r="B114" s="122" t="s">
        <v>517</v>
      </c>
    </row>
    <row r="115" spans="1:64" s="26" customFormat="1" x14ac:dyDescent="0.2">
      <c r="A115" s="26">
        <v>1</v>
      </c>
      <c r="B115" s="91">
        <v>2</v>
      </c>
      <c r="C115" s="92" t="s">
        <v>496</v>
      </c>
      <c r="D115" s="92" t="s">
        <v>497</v>
      </c>
      <c r="E115" s="92" t="s">
        <v>484</v>
      </c>
      <c r="F115" s="92" t="s">
        <v>74</v>
      </c>
      <c r="G115" s="93" t="s">
        <v>518</v>
      </c>
      <c r="H115" s="94">
        <v>44439</v>
      </c>
      <c r="I115" s="95" t="s">
        <v>52</v>
      </c>
      <c r="J115" s="96" t="s">
        <v>53</v>
      </c>
      <c r="K115" s="91">
        <v>111</v>
      </c>
      <c r="L115" s="92" t="s">
        <v>519</v>
      </c>
      <c r="M115" s="91" t="s">
        <v>55</v>
      </c>
      <c r="N115" s="97" t="s">
        <v>520</v>
      </c>
      <c r="O115" s="92" t="s">
        <v>517</v>
      </c>
      <c r="P115" s="96" t="s">
        <v>58</v>
      </c>
      <c r="Q115" s="91" t="s">
        <v>59</v>
      </c>
      <c r="R115" s="92">
        <v>202212</v>
      </c>
      <c r="S115" s="92">
        <v>202212</v>
      </c>
      <c r="T115" s="92">
        <v>202212</v>
      </c>
      <c r="U115" s="91" t="s">
        <v>60</v>
      </c>
      <c r="V115" s="97"/>
      <c r="W115" s="98">
        <v>864678</v>
      </c>
      <c r="X115" s="92" t="s">
        <v>62</v>
      </c>
      <c r="Y115" s="99">
        <f t="shared" ref="Y115:Y132" si="27">AD115</f>
        <v>5196.33</v>
      </c>
      <c r="Z115" s="99">
        <f t="shared" ref="Z115:Z132" si="28">SUM(AQ115:AT115)</f>
        <v>453.33</v>
      </c>
      <c r="AA115" s="100">
        <f t="shared" ref="AA115:AA132" si="29">SUM(Y115-Z115)</f>
        <v>4743</v>
      </c>
      <c r="AB115" s="100"/>
      <c r="AC115" s="100"/>
      <c r="AD115" s="100">
        <v>5196.33</v>
      </c>
      <c r="AE115" s="100">
        <v>0</v>
      </c>
      <c r="AF115" s="100">
        <v>0</v>
      </c>
      <c r="AG115" s="100">
        <v>0</v>
      </c>
      <c r="AH115" s="100">
        <v>0</v>
      </c>
      <c r="AI115" s="100">
        <v>0</v>
      </c>
      <c r="AJ115" s="100">
        <v>0</v>
      </c>
      <c r="AK115" s="100">
        <v>0</v>
      </c>
      <c r="AL115" s="100">
        <v>0</v>
      </c>
      <c r="AM115" s="100">
        <v>0</v>
      </c>
      <c r="AN115" s="100">
        <v>0</v>
      </c>
      <c r="AO115" s="100">
        <v>0</v>
      </c>
      <c r="AP115" s="100">
        <v>0</v>
      </c>
      <c r="AQ115" s="100">
        <v>0</v>
      </c>
      <c r="AR115" s="100">
        <v>453.33</v>
      </c>
      <c r="AS115" s="100">
        <v>0</v>
      </c>
      <c r="AT115" s="100">
        <v>0</v>
      </c>
      <c r="AU115" s="55"/>
      <c r="AW115" s="58"/>
      <c r="AY115" s="58"/>
    </row>
    <row r="116" spans="1:64" s="101" customFormat="1" x14ac:dyDescent="0.2">
      <c r="A116" s="26">
        <v>2</v>
      </c>
      <c r="B116" s="102">
        <v>5</v>
      </c>
      <c r="C116" s="103" t="s">
        <v>507</v>
      </c>
      <c r="D116" s="103" t="s">
        <v>508</v>
      </c>
      <c r="E116" s="103" t="s">
        <v>74</v>
      </c>
      <c r="F116" s="103" t="s">
        <v>74</v>
      </c>
      <c r="G116" s="104" t="s">
        <v>521</v>
      </c>
      <c r="H116" s="105">
        <v>44439</v>
      </c>
      <c r="I116" s="106" t="s">
        <v>52</v>
      </c>
      <c r="J116" s="107" t="s">
        <v>158</v>
      </c>
      <c r="K116" s="102">
        <v>114</v>
      </c>
      <c r="L116" s="103" t="s">
        <v>522</v>
      </c>
      <c r="M116" s="102" t="s">
        <v>115</v>
      </c>
      <c r="N116" s="97" t="s">
        <v>520</v>
      </c>
      <c r="O116" s="92" t="s">
        <v>517</v>
      </c>
      <c r="P116" s="107" t="s">
        <v>58</v>
      </c>
      <c r="Q116" s="102" t="s">
        <v>163</v>
      </c>
      <c r="R116" s="92">
        <v>202212</v>
      </c>
      <c r="S116" s="92">
        <v>202212</v>
      </c>
      <c r="T116" s="92">
        <v>202212</v>
      </c>
      <c r="U116" s="102" t="s">
        <v>60</v>
      </c>
      <c r="V116" s="108"/>
      <c r="W116" s="103">
        <v>911311</v>
      </c>
      <c r="X116" s="103" t="s">
        <v>62</v>
      </c>
      <c r="Y116" s="99">
        <f t="shared" si="27"/>
        <v>1362.99</v>
      </c>
      <c r="Z116" s="99">
        <f t="shared" si="28"/>
        <v>72.98</v>
      </c>
      <c r="AA116" s="100">
        <f t="shared" si="29"/>
        <v>1290.01</v>
      </c>
      <c r="AB116" s="110"/>
      <c r="AC116" s="110"/>
      <c r="AD116" s="111">
        <v>1362.99</v>
      </c>
      <c r="AE116" s="110">
        <v>0</v>
      </c>
      <c r="AF116" s="110">
        <v>0</v>
      </c>
      <c r="AG116" s="100">
        <v>0</v>
      </c>
      <c r="AH116" s="100">
        <v>0</v>
      </c>
      <c r="AI116" s="110">
        <v>0</v>
      </c>
      <c r="AJ116" s="110">
        <v>0</v>
      </c>
      <c r="AK116" s="110">
        <v>0</v>
      </c>
      <c r="AL116" s="100">
        <v>0</v>
      </c>
      <c r="AM116" s="100">
        <v>0</v>
      </c>
      <c r="AN116" s="100">
        <v>0</v>
      </c>
      <c r="AO116" s="100">
        <v>0</v>
      </c>
      <c r="AP116" s="100">
        <v>0</v>
      </c>
      <c r="AQ116" s="110">
        <v>0</v>
      </c>
      <c r="AR116" s="100">
        <v>72.98</v>
      </c>
      <c r="AS116" s="100">
        <v>0</v>
      </c>
      <c r="AT116" s="110">
        <v>0</v>
      </c>
      <c r="AU116" s="55"/>
      <c r="AV116" s="26"/>
      <c r="AW116" s="58"/>
      <c r="AX116" s="26"/>
      <c r="AY116" s="58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26" customFormat="1" ht="12.75" customHeight="1" x14ac:dyDescent="0.2">
      <c r="A117" s="26">
        <v>3</v>
      </c>
      <c r="B117" s="91">
        <v>7</v>
      </c>
      <c r="C117" s="92" t="s">
        <v>511</v>
      </c>
      <c r="D117" s="92" t="s">
        <v>512</v>
      </c>
      <c r="E117" s="92" t="s">
        <v>400</v>
      </c>
      <c r="F117" s="92" t="s">
        <v>523</v>
      </c>
      <c r="G117" s="92" t="s">
        <v>524</v>
      </c>
      <c r="H117" s="94">
        <v>44658</v>
      </c>
      <c r="I117" s="95" t="s">
        <v>52</v>
      </c>
      <c r="J117" s="96" t="s">
        <v>158</v>
      </c>
      <c r="K117" s="91">
        <v>114</v>
      </c>
      <c r="L117" s="103" t="s">
        <v>522</v>
      </c>
      <c r="M117" s="91" t="s">
        <v>115</v>
      </c>
      <c r="N117" s="97" t="s">
        <v>520</v>
      </c>
      <c r="O117" s="92" t="s">
        <v>517</v>
      </c>
      <c r="P117" s="96" t="s">
        <v>58</v>
      </c>
      <c r="Q117" s="91" t="s">
        <v>163</v>
      </c>
      <c r="R117" s="92">
        <v>202212</v>
      </c>
      <c r="S117" s="92">
        <v>202212</v>
      </c>
      <c r="T117" s="92">
        <v>202212</v>
      </c>
      <c r="U117" s="91" t="s">
        <v>60</v>
      </c>
      <c r="V117" s="97"/>
      <c r="W117" s="98">
        <v>632236</v>
      </c>
      <c r="X117" s="92" t="s">
        <v>62</v>
      </c>
      <c r="Y117" s="99">
        <f t="shared" si="27"/>
        <v>4673.2700000000004</v>
      </c>
      <c r="Z117" s="99">
        <f t="shared" si="28"/>
        <v>873.27</v>
      </c>
      <c r="AA117" s="100">
        <f t="shared" si="29"/>
        <v>3800.0000000000005</v>
      </c>
      <c r="AB117" s="100"/>
      <c r="AC117" s="100"/>
      <c r="AD117" s="100">
        <v>4673.2700000000004</v>
      </c>
      <c r="AE117" s="100">
        <v>0</v>
      </c>
      <c r="AF117" s="100">
        <v>0</v>
      </c>
      <c r="AG117" s="100">
        <v>0</v>
      </c>
      <c r="AH117" s="100">
        <v>0</v>
      </c>
      <c r="AI117" s="100">
        <v>0</v>
      </c>
      <c r="AJ117" s="100">
        <v>0</v>
      </c>
      <c r="AK117" s="100">
        <v>0</v>
      </c>
      <c r="AL117" s="100">
        <v>0</v>
      </c>
      <c r="AM117" s="100">
        <v>0</v>
      </c>
      <c r="AN117" s="100">
        <v>0</v>
      </c>
      <c r="AO117" s="100">
        <v>0</v>
      </c>
      <c r="AP117" s="100">
        <v>0</v>
      </c>
      <c r="AQ117" s="100">
        <v>0</v>
      </c>
      <c r="AR117" s="100">
        <v>373.27</v>
      </c>
      <c r="AS117" s="100">
        <v>500</v>
      </c>
      <c r="AT117" s="100">
        <v>0</v>
      </c>
      <c r="AU117" s="55"/>
    </row>
    <row r="118" spans="1:64" s="26" customFormat="1" x14ac:dyDescent="0.2">
      <c r="A118" s="26">
        <v>4</v>
      </c>
      <c r="B118" s="91">
        <v>8</v>
      </c>
      <c r="C118" s="92" t="s">
        <v>496</v>
      </c>
      <c r="D118" s="92" t="s">
        <v>497</v>
      </c>
      <c r="E118" s="92" t="s">
        <v>65</v>
      </c>
      <c r="F118" s="92" t="s">
        <v>488</v>
      </c>
      <c r="G118" s="93" t="s">
        <v>525</v>
      </c>
      <c r="H118" s="94">
        <v>44439</v>
      </c>
      <c r="I118" s="95" t="s">
        <v>52</v>
      </c>
      <c r="J118" s="96" t="s">
        <v>53</v>
      </c>
      <c r="K118" s="91">
        <v>111</v>
      </c>
      <c r="L118" s="103" t="s">
        <v>522</v>
      </c>
      <c r="M118" s="91" t="s">
        <v>55</v>
      </c>
      <c r="N118" s="97" t="s">
        <v>520</v>
      </c>
      <c r="O118" s="92" t="s">
        <v>517</v>
      </c>
      <c r="P118" s="96" t="s">
        <v>58</v>
      </c>
      <c r="Q118" s="91" t="s">
        <v>59</v>
      </c>
      <c r="R118" s="92">
        <v>202212</v>
      </c>
      <c r="S118" s="92">
        <v>202212</v>
      </c>
      <c r="T118" s="92">
        <v>202212</v>
      </c>
      <c r="U118" s="91" t="s">
        <v>60</v>
      </c>
      <c r="V118" s="97"/>
      <c r="W118" s="98">
        <v>864678</v>
      </c>
      <c r="X118" s="92" t="s">
        <v>62</v>
      </c>
      <c r="Y118" s="99">
        <f t="shared" si="27"/>
        <v>5639.33</v>
      </c>
      <c r="Z118" s="99">
        <f t="shared" si="28"/>
        <v>453.33</v>
      </c>
      <c r="AA118" s="100">
        <f t="shared" si="29"/>
        <v>5186</v>
      </c>
      <c r="AB118" s="100"/>
      <c r="AC118" s="100"/>
      <c r="AD118" s="100">
        <v>5639.33</v>
      </c>
      <c r="AE118" s="100">
        <v>0</v>
      </c>
      <c r="AF118" s="100">
        <v>0</v>
      </c>
      <c r="AG118" s="100">
        <v>0</v>
      </c>
      <c r="AH118" s="100">
        <v>0</v>
      </c>
      <c r="AI118" s="100">
        <v>0</v>
      </c>
      <c r="AJ118" s="100">
        <v>0</v>
      </c>
      <c r="AK118" s="100">
        <v>0</v>
      </c>
      <c r="AL118" s="100">
        <v>0</v>
      </c>
      <c r="AM118" s="100">
        <v>0</v>
      </c>
      <c r="AN118" s="100">
        <v>0</v>
      </c>
      <c r="AO118" s="100">
        <v>0</v>
      </c>
      <c r="AP118" s="100">
        <v>0</v>
      </c>
      <c r="AQ118" s="100">
        <v>0</v>
      </c>
      <c r="AR118" s="100">
        <v>453.33</v>
      </c>
      <c r="AS118" s="100">
        <v>0</v>
      </c>
      <c r="AT118" s="100">
        <v>0</v>
      </c>
      <c r="AU118" s="55"/>
      <c r="AW118" s="58"/>
      <c r="AY118" s="58"/>
    </row>
    <row r="119" spans="1:64" s="101" customFormat="1" x14ac:dyDescent="0.2">
      <c r="A119" s="26">
        <v>5</v>
      </c>
      <c r="B119" s="102">
        <v>9</v>
      </c>
      <c r="C119" s="103" t="s">
        <v>502</v>
      </c>
      <c r="D119" s="103" t="s">
        <v>503</v>
      </c>
      <c r="E119" s="103" t="s">
        <v>526</v>
      </c>
      <c r="F119" s="103" t="s">
        <v>338</v>
      </c>
      <c r="G119" s="104" t="s">
        <v>509</v>
      </c>
      <c r="H119" s="105">
        <v>44439</v>
      </c>
      <c r="I119" s="106" t="s">
        <v>52</v>
      </c>
      <c r="J119" s="107" t="s">
        <v>158</v>
      </c>
      <c r="K119" s="102">
        <v>114</v>
      </c>
      <c r="L119" s="103" t="s">
        <v>522</v>
      </c>
      <c r="M119" s="102" t="s">
        <v>115</v>
      </c>
      <c r="N119" s="97" t="s">
        <v>520</v>
      </c>
      <c r="O119" s="92" t="s">
        <v>517</v>
      </c>
      <c r="P119" s="107" t="s">
        <v>58</v>
      </c>
      <c r="Q119" s="102" t="s">
        <v>163</v>
      </c>
      <c r="R119" s="92">
        <v>202212</v>
      </c>
      <c r="S119" s="92">
        <v>202212</v>
      </c>
      <c r="T119" s="92">
        <v>202212</v>
      </c>
      <c r="U119" s="102" t="s">
        <v>60</v>
      </c>
      <c r="V119" s="108"/>
      <c r="W119" s="109">
        <v>544148</v>
      </c>
      <c r="X119" s="103" t="s">
        <v>62</v>
      </c>
      <c r="Y119" s="99">
        <f t="shared" si="27"/>
        <v>4112.22</v>
      </c>
      <c r="Z119" s="99">
        <f t="shared" si="28"/>
        <v>312.22000000000003</v>
      </c>
      <c r="AA119" s="100">
        <f t="shared" si="29"/>
        <v>3800</v>
      </c>
      <c r="AB119" s="110"/>
      <c r="AC119" s="110"/>
      <c r="AD119" s="111">
        <v>4112.22</v>
      </c>
      <c r="AE119" s="110">
        <v>0</v>
      </c>
      <c r="AF119" s="110">
        <v>0</v>
      </c>
      <c r="AG119" s="100">
        <v>0</v>
      </c>
      <c r="AH119" s="100">
        <v>0</v>
      </c>
      <c r="AI119" s="110">
        <v>0</v>
      </c>
      <c r="AJ119" s="110">
        <v>0</v>
      </c>
      <c r="AK119" s="110">
        <v>0</v>
      </c>
      <c r="AL119" s="100">
        <v>0</v>
      </c>
      <c r="AM119" s="100">
        <v>0</v>
      </c>
      <c r="AN119" s="100">
        <v>0</v>
      </c>
      <c r="AO119" s="100">
        <v>0</v>
      </c>
      <c r="AP119" s="100">
        <v>0</v>
      </c>
      <c r="AQ119" s="110">
        <v>0</v>
      </c>
      <c r="AR119" s="100">
        <v>312.22000000000003</v>
      </c>
      <c r="AS119" s="100">
        <v>0</v>
      </c>
      <c r="AT119" s="110">
        <v>0</v>
      </c>
      <c r="AU119" s="55"/>
      <c r="AV119" s="26"/>
      <c r="AW119" s="58"/>
      <c r="AX119" s="26"/>
      <c r="AY119" s="58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101" customFormat="1" x14ac:dyDescent="0.2">
      <c r="A120" s="26">
        <v>6</v>
      </c>
      <c r="B120" s="102">
        <v>10</v>
      </c>
      <c r="C120" s="103" t="s">
        <v>507</v>
      </c>
      <c r="D120" s="103" t="s">
        <v>508</v>
      </c>
      <c r="E120" s="103" t="s">
        <v>527</v>
      </c>
      <c r="F120" s="103" t="s">
        <v>528</v>
      </c>
      <c r="G120" s="104" t="s">
        <v>529</v>
      </c>
      <c r="H120" s="105">
        <v>44439</v>
      </c>
      <c r="I120" s="106" t="s">
        <v>52</v>
      </c>
      <c r="J120" s="107" t="s">
        <v>158</v>
      </c>
      <c r="K120" s="102">
        <v>114</v>
      </c>
      <c r="L120" s="103" t="s">
        <v>522</v>
      </c>
      <c r="M120" s="102" t="s">
        <v>115</v>
      </c>
      <c r="N120" s="97" t="s">
        <v>520</v>
      </c>
      <c r="O120" s="92" t="s">
        <v>517</v>
      </c>
      <c r="P120" s="107" t="s">
        <v>58</v>
      </c>
      <c r="Q120" s="102" t="s">
        <v>163</v>
      </c>
      <c r="R120" s="92">
        <v>202212</v>
      </c>
      <c r="S120" s="92">
        <v>202212</v>
      </c>
      <c r="T120" s="92">
        <v>202212</v>
      </c>
      <c r="U120" s="102" t="s">
        <v>60</v>
      </c>
      <c r="V120" s="108"/>
      <c r="W120" s="103">
        <v>911311</v>
      </c>
      <c r="X120" s="103" t="s">
        <v>62</v>
      </c>
      <c r="Y120" s="99">
        <f t="shared" si="27"/>
        <v>4112.22</v>
      </c>
      <c r="Z120" s="99">
        <f t="shared" si="28"/>
        <v>312.22000000000003</v>
      </c>
      <c r="AA120" s="100">
        <f t="shared" si="29"/>
        <v>3800</v>
      </c>
      <c r="AB120" s="110"/>
      <c r="AC120" s="110"/>
      <c r="AD120" s="111">
        <v>4112.22</v>
      </c>
      <c r="AE120" s="110">
        <v>0</v>
      </c>
      <c r="AF120" s="110">
        <v>0</v>
      </c>
      <c r="AG120" s="100">
        <v>0</v>
      </c>
      <c r="AH120" s="100">
        <v>0</v>
      </c>
      <c r="AI120" s="110">
        <v>0</v>
      </c>
      <c r="AJ120" s="110">
        <v>0</v>
      </c>
      <c r="AK120" s="110">
        <v>0</v>
      </c>
      <c r="AL120" s="100">
        <v>0</v>
      </c>
      <c r="AM120" s="100">
        <v>0</v>
      </c>
      <c r="AN120" s="100">
        <v>0</v>
      </c>
      <c r="AO120" s="100">
        <v>0</v>
      </c>
      <c r="AP120" s="100">
        <v>0</v>
      </c>
      <c r="AQ120" s="110">
        <v>0</v>
      </c>
      <c r="AR120" s="100">
        <v>312.22000000000003</v>
      </c>
      <c r="AS120" s="100">
        <v>0</v>
      </c>
      <c r="AT120" s="110">
        <v>0</v>
      </c>
      <c r="AU120" s="55"/>
      <c r="AV120" s="26"/>
      <c r="AW120" s="58"/>
      <c r="AX120" s="26"/>
      <c r="AY120" s="58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26" customFormat="1" ht="12.75" customHeight="1" x14ac:dyDescent="0.2">
      <c r="A121" s="26">
        <v>7</v>
      </c>
      <c r="B121" s="91">
        <v>11</v>
      </c>
      <c r="C121" s="92" t="s">
        <v>511</v>
      </c>
      <c r="D121" s="92" t="s">
        <v>512</v>
      </c>
      <c r="E121" s="92" t="s">
        <v>171</v>
      </c>
      <c r="F121" s="92" t="s">
        <v>133</v>
      </c>
      <c r="G121" s="92" t="s">
        <v>530</v>
      </c>
      <c r="H121" s="94">
        <v>44658</v>
      </c>
      <c r="I121" s="95" t="s">
        <v>52</v>
      </c>
      <c r="J121" s="96" t="s">
        <v>158</v>
      </c>
      <c r="K121" s="91">
        <v>114</v>
      </c>
      <c r="L121" s="103" t="s">
        <v>522</v>
      </c>
      <c r="M121" s="91" t="s">
        <v>115</v>
      </c>
      <c r="N121" s="97" t="s">
        <v>520</v>
      </c>
      <c r="O121" s="92" t="s">
        <v>517</v>
      </c>
      <c r="P121" s="96" t="s">
        <v>58</v>
      </c>
      <c r="Q121" s="91" t="s">
        <v>163</v>
      </c>
      <c r="R121" s="92">
        <v>202212</v>
      </c>
      <c r="S121" s="92">
        <v>202212</v>
      </c>
      <c r="T121" s="92">
        <v>202212</v>
      </c>
      <c r="U121" s="91" t="s">
        <v>60</v>
      </c>
      <c r="V121" s="97"/>
      <c r="W121" s="98">
        <v>632236</v>
      </c>
      <c r="X121" s="92" t="s">
        <v>62</v>
      </c>
      <c r="Y121" s="99">
        <f t="shared" si="27"/>
        <v>4112.22</v>
      </c>
      <c r="Z121" s="99">
        <f t="shared" si="28"/>
        <v>312.22000000000003</v>
      </c>
      <c r="AA121" s="100">
        <f t="shared" si="29"/>
        <v>3800</v>
      </c>
      <c r="AB121" s="100"/>
      <c r="AC121" s="100"/>
      <c r="AD121" s="100">
        <v>4112.22</v>
      </c>
      <c r="AE121" s="100">
        <v>0</v>
      </c>
      <c r="AF121" s="100">
        <v>0</v>
      </c>
      <c r="AG121" s="100">
        <v>0</v>
      </c>
      <c r="AH121" s="100">
        <v>0</v>
      </c>
      <c r="AI121" s="100">
        <v>0</v>
      </c>
      <c r="AJ121" s="100">
        <v>0</v>
      </c>
      <c r="AK121" s="100">
        <v>0</v>
      </c>
      <c r="AL121" s="100">
        <v>0</v>
      </c>
      <c r="AM121" s="100">
        <v>0</v>
      </c>
      <c r="AN121" s="100">
        <v>0</v>
      </c>
      <c r="AO121" s="100">
        <v>0</v>
      </c>
      <c r="AP121" s="100">
        <v>0</v>
      </c>
      <c r="AQ121" s="100">
        <v>0</v>
      </c>
      <c r="AR121" s="100">
        <v>312.22000000000003</v>
      </c>
      <c r="AS121" s="100">
        <v>0</v>
      </c>
      <c r="AT121" s="100">
        <v>0</v>
      </c>
      <c r="AU121" s="55"/>
    </row>
    <row r="122" spans="1:64" s="101" customFormat="1" x14ac:dyDescent="0.2">
      <c r="A122" s="26">
        <v>8</v>
      </c>
      <c r="B122" s="102">
        <v>13</v>
      </c>
      <c r="C122" s="103" t="s">
        <v>507</v>
      </c>
      <c r="D122" s="103" t="s">
        <v>508</v>
      </c>
      <c r="E122" s="103" t="s">
        <v>531</v>
      </c>
      <c r="F122" s="103" t="s">
        <v>338</v>
      </c>
      <c r="G122" s="104" t="s">
        <v>532</v>
      </c>
      <c r="H122" s="105">
        <v>44439</v>
      </c>
      <c r="I122" s="106" t="s">
        <v>52</v>
      </c>
      <c r="J122" s="107" t="s">
        <v>158</v>
      </c>
      <c r="K122" s="102">
        <v>114</v>
      </c>
      <c r="L122" s="103" t="s">
        <v>522</v>
      </c>
      <c r="M122" s="102" t="s">
        <v>115</v>
      </c>
      <c r="N122" s="97" t="s">
        <v>520</v>
      </c>
      <c r="O122" s="92" t="s">
        <v>517</v>
      </c>
      <c r="P122" s="107" t="s">
        <v>58</v>
      </c>
      <c r="Q122" s="102" t="s">
        <v>163</v>
      </c>
      <c r="R122" s="92">
        <v>202212</v>
      </c>
      <c r="S122" s="92">
        <v>202212</v>
      </c>
      <c r="T122" s="92">
        <v>202212</v>
      </c>
      <c r="U122" s="102" t="s">
        <v>60</v>
      </c>
      <c r="V122" s="108"/>
      <c r="W122" s="103">
        <v>911311</v>
      </c>
      <c r="X122" s="103" t="s">
        <v>62</v>
      </c>
      <c r="Y122" s="99">
        <f t="shared" si="27"/>
        <v>4112.22</v>
      </c>
      <c r="Z122" s="99">
        <f t="shared" si="28"/>
        <v>812.22</v>
      </c>
      <c r="AA122" s="100">
        <f t="shared" si="29"/>
        <v>3300</v>
      </c>
      <c r="AB122" s="110"/>
      <c r="AC122" s="110"/>
      <c r="AD122" s="111">
        <v>4112.22</v>
      </c>
      <c r="AE122" s="110">
        <v>0</v>
      </c>
      <c r="AF122" s="110">
        <v>0</v>
      </c>
      <c r="AG122" s="100">
        <v>0</v>
      </c>
      <c r="AH122" s="100">
        <v>0</v>
      </c>
      <c r="AI122" s="110">
        <v>0</v>
      </c>
      <c r="AJ122" s="110">
        <v>0</v>
      </c>
      <c r="AK122" s="110">
        <v>0</v>
      </c>
      <c r="AL122" s="100">
        <v>0</v>
      </c>
      <c r="AM122" s="100">
        <v>0</v>
      </c>
      <c r="AN122" s="100">
        <v>0</v>
      </c>
      <c r="AO122" s="100">
        <v>0</v>
      </c>
      <c r="AP122" s="100">
        <v>0</v>
      </c>
      <c r="AQ122" s="110">
        <v>0</v>
      </c>
      <c r="AR122" s="100">
        <v>312.22000000000003</v>
      </c>
      <c r="AS122" s="100">
        <v>500</v>
      </c>
      <c r="AT122" s="110">
        <v>0</v>
      </c>
      <c r="AU122" s="55"/>
      <c r="AV122" s="26"/>
      <c r="AW122" s="58"/>
      <c r="AX122" s="26"/>
      <c r="AY122" s="58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26" customFormat="1" ht="12.75" customHeight="1" x14ac:dyDescent="0.2">
      <c r="A123" s="26">
        <v>9</v>
      </c>
      <c r="B123" s="91">
        <v>17</v>
      </c>
      <c r="C123" s="92" t="s">
        <v>511</v>
      </c>
      <c r="D123" s="92" t="s">
        <v>512</v>
      </c>
      <c r="E123" s="92" t="s">
        <v>533</v>
      </c>
      <c r="F123" s="92" t="s">
        <v>534</v>
      </c>
      <c r="G123" s="92" t="s">
        <v>535</v>
      </c>
      <c r="H123" s="94">
        <v>44658</v>
      </c>
      <c r="I123" s="95" t="s">
        <v>52</v>
      </c>
      <c r="J123" s="96" t="s">
        <v>158</v>
      </c>
      <c r="K123" s="91">
        <v>114</v>
      </c>
      <c r="L123" s="103" t="s">
        <v>522</v>
      </c>
      <c r="M123" s="91" t="s">
        <v>115</v>
      </c>
      <c r="N123" s="97" t="s">
        <v>520</v>
      </c>
      <c r="O123" s="92" t="s">
        <v>517</v>
      </c>
      <c r="P123" s="96" t="s">
        <v>58</v>
      </c>
      <c r="Q123" s="91" t="s">
        <v>163</v>
      </c>
      <c r="R123" s="92">
        <v>202212</v>
      </c>
      <c r="S123" s="92">
        <v>202212</v>
      </c>
      <c r="T123" s="92">
        <v>202212</v>
      </c>
      <c r="U123" s="91" t="s">
        <v>60</v>
      </c>
      <c r="V123" s="97"/>
      <c r="W123" s="98">
        <v>632236</v>
      </c>
      <c r="X123" s="92" t="s">
        <v>62</v>
      </c>
      <c r="Y123" s="99">
        <f t="shared" si="27"/>
        <v>4673.2700000000004</v>
      </c>
      <c r="Z123" s="99">
        <f t="shared" si="28"/>
        <v>373.27</v>
      </c>
      <c r="AA123" s="100">
        <f t="shared" si="29"/>
        <v>4300</v>
      </c>
      <c r="AB123" s="100"/>
      <c r="AC123" s="100"/>
      <c r="AD123" s="100">
        <v>4673.2700000000004</v>
      </c>
      <c r="AE123" s="100">
        <v>0</v>
      </c>
      <c r="AF123" s="100">
        <v>0</v>
      </c>
      <c r="AG123" s="100">
        <v>0</v>
      </c>
      <c r="AH123" s="100">
        <v>0</v>
      </c>
      <c r="AI123" s="100">
        <v>0</v>
      </c>
      <c r="AJ123" s="100">
        <v>0</v>
      </c>
      <c r="AK123" s="100">
        <v>0</v>
      </c>
      <c r="AL123" s="100">
        <v>0</v>
      </c>
      <c r="AM123" s="100">
        <v>0</v>
      </c>
      <c r="AN123" s="100">
        <v>0</v>
      </c>
      <c r="AO123" s="100">
        <v>0</v>
      </c>
      <c r="AP123" s="100">
        <v>0</v>
      </c>
      <c r="AQ123" s="100">
        <v>0</v>
      </c>
      <c r="AR123" s="100">
        <v>373.27</v>
      </c>
      <c r="AS123" s="100">
        <v>0</v>
      </c>
      <c r="AT123" s="100">
        <v>0</v>
      </c>
      <c r="AU123" s="55"/>
    </row>
    <row r="124" spans="1:64" s="101" customFormat="1" x14ac:dyDescent="0.2">
      <c r="A124" s="26">
        <v>10</v>
      </c>
      <c r="B124" s="102">
        <v>24</v>
      </c>
      <c r="C124" s="103" t="s">
        <v>507</v>
      </c>
      <c r="D124" s="103" t="s">
        <v>508</v>
      </c>
      <c r="E124" s="103" t="s">
        <v>338</v>
      </c>
      <c r="F124" s="103" t="s">
        <v>536</v>
      </c>
      <c r="G124" s="104" t="s">
        <v>537</v>
      </c>
      <c r="H124" s="105">
        <v>44439</v>
      </c>
      <c r="I124" s="106" t="s">
        <v>52</v>
      </c>
      <c r="J124" s="107" t="s">
        <v>158</v>
      </c>
      <c r="K124" s="102">
        <v>114</v>
      </c>
      <c r="L124" s="103" t="s">
        <v>522</v>
      </c>
      <c r="M124" s="102" t="s">
        <v>115</v>
      </c>
      <c r="N124" s="97" t="s">
        <v>520</v>
      </c>
      <c r="O124" s="92" t="s">
        <v>517</v>
      </c>
      <c r="P124" s="107" t="s">
        <v>58</v>
      </c>
      <c r="Q124" s="102" t="s">
        <v>163</v>
      </c>
      <c r="R124" s="92">
        <v>202212</v>
      </c>
      <c r="S124" s="92">
        <v>202212</v>
      </c>
      <c r="T124" s="92">
        <v>202212</v>
      </c>
      <c r="U124" s="102" t="s">
        <v>60</v>
      </c>
      <c r="V124" s="108"/>
      <c r="W124" s="103">
        <v>911311</v>
      </c>
      <c r="X124" s="103" t="s">
        <v>62</v>
      </c>
      <c r="Y124" s="99">
        <f t="shared" si="27"/>
        <v>4673.2700000000004</v>
      </c>
      <c r="Z124" s="99">
        <f t="shared" si="28"/>
        <v>373.27</v>
      </c>
      <c r="AA124" s="100">
        <f t="shared" si="29"/>
        <v>4300</v>
      </c>
      <c r="AB124" s="110"/>
      <c r="AC124" s="110"/>
      <c r="AD124" s="111">
        <v>4673.2700000000004</v>
      </c>
      <c r="AE124" s="110">
        <v>0</v>
      </c>
      <c r="AF124" s="110">
        <v>0</v>
      </c>
      <c r="AG124" s="100">
        <v>0</v>
      </c>
      <c r="AH124" s="100">
        <v>0</v>
      </c>
      <c r="AI124" s="110">
        <v>0</v>
      </c>
      <c r="AJ124" s="110">
        <v>0</v>
      </c>
      <c r="AK124" s="110">
        <v>0</v>
      </c>
      <c r="AL124" s="100">
        <v>0</v>
      </c>
      <c r="AM124" s="100">
        <v>0</v>
      </c>
      <c r="AN124" s="100">
        <v>0</v>
      </c>
      <c r="AO124" s="100">
        <v>0</v>
      </c>
      <c r="AP124" s="100">
        <v>0</v>
      </c>
      <c r="AQ124" s="110">
        <v>0</v>
      </c>
      <c r="AR124" s="100">
        <v>373.27</v>
      </c>
      <c r="AS124" s="100">
        <v>0</v>
      </c>
      <c r="AT124" s="110">
        <v>0</v>
      </c>
      <c r="AU124" s="55"/>
      <c r="AV124" s="26"/>
      <c r="AW124" s="58"/>
      <c r="AX124" s="26"/>
      <c r="AY124" s="58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26" customFormat="1" ht="12.75" customHeight="1" x14ac:dyDescent="0.2">
      <c r="A125" s="26">
        <v>11</v>
      </c>
      <c r="B125" s="91">
        <v>30</v>
      </c>
      <c r="C125" s="92" t="s">
        <v>511</v>
      </c>
      <c r="D125" s="92" t="s">
        <v>512</v>
      </c>
      <c r="E125" s="92" t="s">
        <v>324</v>
      </c>
      <c r="F125" s="92" t="s">
        <v>286</v>
      </c>
      <c r="G125" s="92" t="s">
        <v>538</v>
      </c>
      <c r="H125" s="94">
        <v>44658</v>
      </c>
      <c r="I125" s="95" t="s">
        <v>52</v>
      </c>
      <c r="J125" s="96" t="s">
        <v>158</v>
      </c>
      <c r="K125" s="91">
        <v>114</v>
      </c>
      <c r="L125" s="92" t="s">
        <v>539</v>
      </c>
      <c r="M125" s="91" t="s">
        <v>115</v>
      </c>
      <c r="N125" s="97" t="s">
        <v>520</v>
      </c>
      <c r="O125" s="92" t="s">
        <v>517</v>
      </c>
      <c r="P125" s="96" t="s">
        <v>58</v>
      </c>
      <c r="Q125" s="91" t="s">
        <v>163</v>
      </c>
      <c r="R125" s="92">
        <v>202212</v>
      </c>
      <c r="S125" s="92">
        <v>202212</v>
      </c>
      <c r="T125" s="92">
        <v>202212</v>
      </c>
      <c r="U125" s="91" t="s">
        <v>60</v>
      </c>
      <c r="V125" s="97"/>
      <c r="W125" s="98">
        <v>632236</v>
      </c>
      <c r="X125" s="92" t="s">
        <v>62</v>
      </c>
      <c r="Y125" s="99">
        <f t="shared" si="27"/>
        <v>10540.31</v>
      </c>
      <c r="Z125" s="99">
        <f t="shared" si="28"/>
        <v>1540.31</v>
      </c>
      <c r="AA125" s="100">
        <f t="shared" si="29"/>
        <v>9000</v>
      </c>
      <c r="AB125" s="100"/>
      <c r="AC125" s="100"/>
      <c r="AD125" s="100">
        <v>10540.31</v>
      </c>
      <c r="AE125" s="100">
        <v>0</v>
      </c>
      <c r="AF125" s="100">
        <v>0</v>
      </c>
      <c r="AG125" s="100">
        <v>0</v>
      </c>
      <c r="AH125" s="100">
        <v>0</v>
      </c>
      <c r="AI125" s="100">
        <v>0</v>
      </c>
      <c r="AJ125" s="100">
        <v>0</v>
      </c>
      <c r="AK125" s="100">
        <v>0</v>
      </c>
      <c r="AL125" s="100">
        <v>0</v>
      </c>
      <c r="AM125" s="100">
        <v>0</v>
      </c>
      <c r="AN125" s="100">
        <v>0</v>
      </c>
      <c r="AO125" s="100">
        <v>0</v>
      </c>
      <c r="AP125" s="100">
        <v>0</v>
      </c>
      <c r="AQ125" s="100">
        <v>0</v>
      </c>
      <c r="AR125" s="100">
        <v>1540.31</v>
      </c>
      <c r="AS125" s="100">
        <v>0</v>
      </c>
      <c r="AT125" s="100">
        <v>0</v>
      </c>
      <c r="AU125" s="55"/>
    </row>
    <row r="126" spans="1:64" s="26" customFormat="1" ht="12.75" customHeight="1" x14ac:dyDescent="0.2">
      <c r="A126" s="26">
        <v>12</v>
      </c>
      <c r="B126" s="91">
        <v>33</v>
      </c>
      <c r="C126" s="92" t="s">
        <v>511</v>
      </c>
      <c r="D126" s="92" t="s">
        <v>512</v>
      </c>
      <c r="E126" s="92" t="s">
        <v>526</v>
      </c>
      <c r="F126" s="92" t="s">
        <v>65</v>
      </c>
      <c r="G126" s="92" t="s">
        <v>540</v>
      </c>
      <c r="H126" s="94">
        <v>44658</v>
      </c>
      <c r="I126" s="95" t="s">
        <v>52</v>
      </c>
      <c r="J126" s="96" t="s">
        <v>158</v>
      </c>
      <c r="K126" s="91">
        <v>114</v>
      </c>
      <c r="L126" s="103" t="s">
        <v>522</v>
      </c>
      <c r="M126" s="91" t="s">
        <v>115</v>
      </c>
      <c r="N126" s="97" t="s">
        <v>520</v>
      </c>
      <c r="O126" s="92" t="s">
        <v>517</v>
      </c>
      <c r="P126" s="96" t="s">
        <v>58</v>
      </c>
      <c r="Q126" s="91" t="s">
        <v>163</v>
      </c>
      <c r="R126" s="92">
        <v>202212</v>
      </c>
      <c r="S126" s="92">
        <v>202212</v>
      </c>
      <c r="T126" s="92">
        <v>202212</v>
      </c>
      <c r="U126" s="91" t="s">
        <v>60</v>
      </c>
      <c r="V126" s="97"/>
      <c r="W126" s="98">
        <v>632236</v>
      </c>
      <c r="X126" s="92" t="s">
        <v>62</v>
      </c>
      <c r="Y126" s="99">
        <f t="shared" si="27"/>
        <v>4673.2700000000004</v>
      </c>
      <c r="Z126" s="99">
        <f t="shared" si="28"/>
        <v>373.27</v>
      </c>
      <c r="AA126" s="100">
        <f t="shared" si="29"/>
        <v>4300</v>
      </c>
      <c r="AB126" s="100"/>
      <c r="AC126" s="100"/>
      <c r="AD126" s="100">
        <v>4673.2700000000004</v>
      </c>
      <c r="AE126" s="100">
        <v>0</v>
      </c>
      <c r="AF126" s="100">
        <v>0</v>
      </c>
      <c r="AG126" s="100">
        <v>0</v>
      </c>
      <c r="AH126" s="100">
        <v>0</v>
      </c>
      <c r="AI126" s="100">
        <v>0</v>
      </c>
      <c r="AJ126" s="100">
        <v>0</v>
      </c>
      <c r="AK126" s="100">
        <v>0</v>
      </c>
      <c r="AL126" s="100">
        <v>0</v>
      </c>
      <c r="AM126" s="100">
        <v>0</v>
      </c>
      <c r="AN126" s="100">
        <v>0</v>
      </c>
      <c r="AO126" s="100">
        <v>0</v>
      </c>
      <c r="AP126" s="100">
        <v>0</v>
      </c>
      <c r="AQ126" s="100">
        <v>0</v>
      </c>
      <c r="AR126" s="100">
        <v>373.27</v>
      </c>
      <c r="AS126" s="100">
        <v>0</v>
      </c>
      <c r="AT126" s="100">
        <v>0</v>
      </c>
      <c r="AU126" s="55"/>
    </row>
    <row r="127" spans="1:64" s="26" customFormat="1" ht="12.75" customHeight="1" x14ac:dyDescent="0.2">
      <c r="A127" s="26">
        <v>13</v>
      </c>
      <c r="B127" s="91">
        <v>37</v>
      </c>
      <c r="C127" s="92" t="s">
        <v>511</v>
      </c>
      <c r="D127" s="92" t="s">
        <v>512</v>
      </c>
      <c r="E127" s="92" t="s">
        <v>541</v>
      </c>
      <c r="F127" s="92" t="s">
        <v>65</v>
      </c>
      <c r="G127" s="92" t="s">
        <v>542</v>
      </c>
      <c r="H127" s="94"/>
      <c r="I127" s="95" t="s">
        <v>52</v>
      </c>
      <c r="J127" s="96" t="s">
        <v>158</v>
      </c>
      <c r="K127" s="91">
        <v>114</v>
      </c>
      <c r="L127" s="92" t="s">
        <v>543</v>
      </c>
      <c r="M127" s="91" t="s">
        <v>115</v>
      </c>
      <c r="N127" s="97" t="s">
        <v>520</v>
      </c>
      <c r="O127" s="92" t="s">
        <v>517</v>
      </c>
      <c r="P127" s="96" t="s">
        <v>58</v>
      </c>
      <c r="Q127" s="91" t="s">
        <v>163</v>
      </c>
      <c r="R127" s="92">
        <v>202212</v>
      </c>
      <c r="S127" s="92">
        <v>202212</v>
      </c>
      <c r="T127" s="92">
        <v>202212</v>
      </c>
      <c r="U127" s="91" t="s">
        <v>60</v>
      </c>
      <c r="V127" s="97"/>
      <c r="W127" s="98">
        <v>632236</v>
      </c>
      <c r="X127" s="92" t="s">
        <v>62</v>
      </c>
      <c r="Y127" s="99">
        <f t="shared" si="27"/>
        <v>5798.04</v>
      </c>
      <c r="Z127" s="99">
        <f t="shared" si="28"/>
        <v>555.04</v>
      </c>
      <c r="AA127" s="100">
        <f t="shared" si="29"/>
        <v>5243</v>
      </c>
      <c r="AB127" s="100"/>
      <c r="AC127" s="100"/>
      <c r="AD127" s="100">
        <v>5798.04</v>
      </c>
      <c r="AE127" s="100">
        <v>0</v>
      </c>
      <c r="AF127" s="100">
        <v>0</v>
      </c>
      <c r="AG127" s="100">
        <v>0</v>
      </c>
      <c r="AH127" s="100">
        <v>0</v>
      </c>
      <c r="AI127" s="100">
        <v>0</v>
      </c>
      <c r="AJ127" s="100">
        <v>0</v>
      </c>
      <c r="AK127" s="100">
        <v>0</v>
      </c>
      <c r="AL127" s="100">
        <v>0</v>
      </c>
      <c r="AM127" s="100">
        <v>0</v>
      </c>
      <c r="AN127" s="100">
        <v>0</v>
      </c>
      <c r="AO127" s="100">
        <v>0</v>
      </c>
      <c r="AP127" s="100">
        <v>0</v>
      </c>
      <c r="AQ127" s="100">
        <v>0</v>
      </c>
      <c r="AR127" s="100">
        <v>555.04</v>
      </c>
      <c r="AS127" s="100">
        <v>0</v>
      </c>
      <c r="AT127" s="100">
        <v>0</v>
      </c>
      <c r="AU127" s="55"/>
    </row>
    <row r="128" spans="1:64" s="101" customFormat="1" x14ac:dyDescent="0.2">
      <c r="A128" s="26">
        <v>14</v>
      </c>
      <c r="B128" s="102">
        <v>38</v>
      </c>
      <c r="C128" s="103" t="s">
        <v>507</v>
      </c>
      <c r="D128" s="103" t="s">
        <v>508</v>
      </c>
      <c r="E128" s="103" t="s">
        <v>484</v>
      </c>
      <c r="F128" s="103" t="s">
        <v>544</v>
      </c>
      <c r="G128" s="104" t="s">
        <v>545</v>
      </c>
      <c r="H128" s="105"/>
      <c r="I128" s="106" t="s">
        <v>52</v>
      </c>
      <c r="J128" s="107" t="s">
        <v>158</v>
      </c>
      <c r="K128" s="102">
        <v>114</v>
      </c>
      <c r="L128" s="103" t="s">
        <v>522</v>
      </c>
      <c r="M128" s="102" t="s">
        <v>115</v>
      </c>
      <c r="N128" s="97" t="s">
        <v>520</v>
      </c>
      <c r="O128" s="92" t="s">
        <v>517</v>
      </c>
      <c r="P128" s="107" t="s">
        <v>58</v>
      </c>
      <c r="Q128" s="102" t="s">
        <v>163</v>
      </c>
      <c r="R128" s="92">
        <v>202212</v>
      </c>
      <c r="S128" s="92">
        <v>202212</v>
      </c>
      <c r="T128" s="92">
        <v>202212</v>
      </c>
      <c r="U128" s="102" t="s">
        <v>60</v>
      </c>
      <c r="V128" s="108"/>
      <c r="W128" s="103">
        <v>911311</v>
      </c>
      <c r="X128" s="103" t="s">
        <v>62</v>
      </c>
      <c r="Y128" s="99">
        <f t="shared" si="27"/>
        <v>4673.2700000000004</v>
      </c>
      <c r="Z128" s="99">
        <f t="shared" si="28"/>
        <v>373.27</v>
      </c>
      <c r="AA128" s="100">
        <f t="shared" si="29"/>
        <v>4300</v>
      </c>
      <c r="AB128" s="110"/>
      <c r="AC128" s="110"/>
      <c r="AD128" s="111">
        <v>4673.2700000000004</v>
      </c>
      <c r="AE128" s="110">
        <v>0</v>
      </c>
      <c r="AF128" s="110">
        <v>0</v>
      </c>
      <c r="AG128" s="100">
        <v>0</v>
      </c>
      <c r="AH128" s="100">
        <v>0</v>
      </c>
      <c r="AI128" s="110">
        <v>0</v>
      </c>
      <c r="AJ128" s="110">
        <v>0</v>
      </c>
      <c r="AK128" s="110">
        <v>0</v>
      </c>
      <c r="AL128" s="100">
        <v>0</v>
      </c>
      <c r="AM128" s="100">
        <v>0</v>
      </c>
      <c r="AN128" s="100">
        <v>0</v>
      </c>
      <c r="AO128" s="100">
        <v>0</v>
      </c>
      <c r="AP128" s="100">
        <v>0</v>
      </c>
      <c r="AQ128" s="110">
        <v>0</v>
      </c>
      <c r="AR128" s="100">
        <v>373.27</v>
      </c>
      <c r="AS128" s="100">
        <v>0</v>
      </c>
      <c r="AT128" s="110">
        <v>0</v>
      </c>
      <c r="AU128" s="55"/>
      <c r="AV128" s="26"/>
      <c r="AW128" s="58"/>
      <c r="AX128" s="26"/>
      <c r="AY128" s="58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s="26" customFormat="1" ht="12.75" customHeight="1" x14ac:dyDescent="0.2">
      <c r="A129" s="26">
        <v>15</v>
      </c>
      <c r="B129" s="91">
        <v>41</v>
      </c>
      <c r="C129" s="92" t="s">
        <v>511</v>
      </c>
      <c r="D129" s="92" t="s">
        <v>512</v>
      </c>
      <c r="E129" s="92" t="s">
        <v>103</v>
      </c>
      <c r="F129" s="92" t="s">
        <v>546</v>
      </c>
      <c r="G129" s="92" t="s">
        <v>547</v>
      </c>
      <c r="H129" s="94"/>
      <c r="I129" s="123">
        <v>44834</v>
      </c>
      <c r="J129" s="96" t="s">
        <v>158</v>
      </c>
      <c r="K129" s="91">
        <v>114</v>
      </c>
      <c r="L129" s="103" t="s">
        <v>522</v>
      </c>
      <c r="M129" s="91" t="s">
        <v>115</v>
      </c>
      <c r="N129" s="97" t="s">
        <v>520</v>
      </c>
      <c r="O129" s="92" t="s">
        <v>517</v>
      </c>
      <c r="P129" s="96" t="s">
        <v>58</v>
      </c>
      <c r="Q129" s="91" t="s">
        <v>163</v>
      </c>
      <c r="R129" s="92">
        <v>202212</v>
      </c>
      <c r="S129" s="92">
        <v>202212</v>
      </c>
      <c r="T129" s="92">
        <v>202212</v>
      </c>
      <c r="U129" s="91" t="s">
        <v>60</v>
      </c>
      <c r="V129" s="97"/>
      <c r="W129" s="98">
        <v>632236</v>
      </c>
      <c r="X129" s="92" t="s">
        <v>62</v>
      </c>
      <c r="Y129" s="99">
        <f t="shared" si="27"/>
        <v>4673.2700000000004</v>
      </c>
      <c r="Z129" s="99">
        <f t="shared" si="28"/>
        <v>373.27</v>
      </c>
      <c r="AA129" s="100">
        <f t="shared" si="29"/>
        <v>4300</v>
      </c>
      <c r="AB129" s="100"/>
      <c r="AC129" s="100"/>
      <c r="AD129" s="100">
        <v>4673.2700000000004</v>
      </c>
      <c r="AE129" s="100">
        <v>0</v>
      </c>
      <c r="AF129" s="100">
        <v>0</v>
      </c>
      <c r="AG129" s="100">
        <v>0</v>
      </c>
      <c r="AH129" s="100">
        <v>0</v>
      </c>
      <c r="AI129" s="100">
        <v>0</v>
      </c>
      <c r="AJ129" s="100">
        <v>0</v>
      </c>
      <c r="AK129" s="100">
        <v>0</v>
      </c>
      <c r="AL129" s="100">
        <v>0</v>
      </c>
      <c r="AM129" s="100">
        <v>0</v>
      </c>
      <c r="AN129" s="100">
        <v>0</v>
      </c>
      <c r="AO129" s="100">
        <v>0</v>
      </c>
      <c r="AP129" s="100">
        <v>0</v>
      </c>
      <c r="AQ129" s="100">
        <v>0</v>
      </c>
      <c r="AR129" s="100">
        <v>373.27</v>
      </c>
      <c r="AS129" s="100">
        <v>0</v>
      </c>
      <c r="AT129" s="100">
        <v>0</v>
      </c>
      <c r="AU129" s="55"/>
    </row>
    <row r="130" spans="1:64" s="101" customFormat="1" x14ac:dyDescent="0.2">
      <c r="A130" s="26">
        <v>16</v>
      </c>
      <c r="B130" s="102">
        <v>42</v>
      </c>
      <c r="C130" s="103" t="s">
        <v>507</v>
      </c>
      <c r="D130" s="103" t="s">
        <v>508</v>
      </c>
      <c r="E130" s="103" t="s">
        <v>338</v>
      </c>
      <c r="F130" s="103" t="s">
        <v>548</v>
      </c>
      <c r="G130" s="104" t="s">
        <v>549</v>
      </c>
      <c r="H130" s="105"/>
      <c r="I130" s="106" t="s">
        <v>52</v>
      </c>
      <c r="J130" s="107" t="s">
        <v>158</v>
      </c>
      <c r="K130" s="102">
        <v>114</v>
      </c>
      <c r="L130" s="103" t="s">
        <v>522</v>
      </c>
      <c r="M130" s="102" t="s">
        <v>115</v>
      </c>
      <c r="N130" s="97" t="s">
        <v>520</v>
      </c>
      <c r="O130" s="92" t="s">
        <v>517</v>
      </c>
      <c r="P130" s="107" t="s">
        <v>58</v>
      </c>
      <c r="Q130" s="102" t="s">
        <v>163</v>
      </c>
      <c r="R130" s="92">
        <v>202212</v>
      </c>
      <c r="S130" s="92">
        <v>202212</v>
      </c>
      <c r="T130" s="92">
        <v>202212</v>
      </c>
      <c r="U130" s="102" t="s">
        <v>60</v>
      </c>
      <c r="V130" s="108"/>
      <c r="W130" s="103">
        <v>911311</v>
      </c>
      <c r="X130" s="103" t="s">
        <v>62</v>
      </c>
      <c r="Y130" s="99">
        <f t="shared" si="27"/>
        <v>4673.2700000000004</v>
      </c>
      <c r="Z130" s="99">
        <f t="shared" si="28"/>
        <v>373.27</v>
      </c>
      <c r="AA130" s="100">
        <f t="shared" si="29"/>
        <v>4300</v>
      </c>
      <c r="AB130" s="110"/>
      <c r="AC130" s="110"/>
      <c r="AD130" s="111">
        <v>4673.2700000000004</v>
      </c>
      <c r="AE130" s="110">
        <v>0</v>
      </c>
      <c r="AF130" s="110">
        <v>0</v>
      </c>
      <c r="AG130" s="100">
        <v>0</v>
      </c>
      <c r="AH130" s="100">
        <v>0</v>
      </c>
      <c r="AI130" s="110">
        <v>0</v>
      </c>
      <c r="AJ130" s="110">
        <v>0</v>
      </c>
      <c r="AK130" s="110">
        <v>0</v>
      </c>
      <c r="AL130" s="100">
        <v>0</v>
      </c>
      <c r="AM130" s="100">
        <v>0</v>
      </c>
      <c r="AN130" s="100">
        <v>0</v>
      </c>
      <c r="AO130" s="100">
        <v>0</v>
      </c>
      <c r="AP130" s="100">
        <v>0</v>
      </c>
      <c r="AQ130" s="110">
        <v>0</v>
      </c>
      <c r="AR130" s="100">
        <v>373.27</v>
      </c>
      <c r="AS130" s="100">
        <v>0</v>
      </c>
      <c r="AT130" s="110">
        <v>0</v>
      </c>
      <c r="AU130" s="55"/>
      <c r="AV130" s="26"/>
      <c r="AW130" s="58"/>
      <c r="AX130" s="26"/>
      <c r="AY130" s="58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s="101" customFormat="1" x14ac:dyDescent="0.2">
      <c r="A131" s="26">
        <v>17</v>
      </c>
      <c r="B131" s="102">
        <v>43</v>
      </c>
      <c r="C131" s="103" t="s">
        <v>507</v>
      </c>
      <c r="D131" s="103" t="s">
        <v>508</v>
      </c>
      <c r="E131" s="103" t="s">
        <v>550</v>
      </c>
      <c r="F131" s="103" t="s">
        <v>488</v>
      </c>
      <c r="G131" s="104" t="s">
        <v>551</v>
      </c>
      <c r="H131" s="105"/>
      <c r="I131" s="106" t="s">
        <v>52</v>
      </c>
      <c r="J131" s="107" t="s">
        <v>158</v>
      </c>
      <c r="K131" s="102">
        <v>114</v>
      </c>
      <c r="L131" s="103" t="s">
        <v>522</v>
      </c>
      <c r="M131" s="102" t="s">
        <v>115</v>
      </c>
      <c r="N131" s="97" t="s">
        <v>520</v>
      </c>
      <c r="O131" s="92" t="s">
        <v>517</v>
      </c>
      <c r="P131" s="107" t="s">
        <v>58</v>
      </c>
      <c r="Q131" s="102" t="s">
        <v>163</v>
      </c>
      <c r="R131" s="92">
        <v>202212</v>
      </c>
      <c r="S131" s="92">
        <v>202212</v>
      </c>
      <c r="T131" s="92">
        <v>202212</v>
      </c>
      <c r="U131" s="102" t="s">
        <v>60</v>
      </c>
      <c r="V131" s="108"/>
      <c r="W131" s="103">
        <v>911311</v>
      </c>
      <c r="X131" s="103" t="s">
        <v>62</v>
      </c>
      <c r="Y131" s="99">
        <f t="shared" si="27"/>
        <v>4673.2700000000004</v>
      </c>
      <c r="Z131" s="99">
        <f t="shared" si="28"/>
        <v>373.27</v>
      </c>
      <c r="AA131" s="100">
        <f t="shared" si="29"/>
        <v>4300</v>
      </c>
      <c r="AB131" s="110"/>
      <c r="AC131" s="110"/>
      <c r="AD131" s="111">
        <v>4673.2700000000004</v>
      </c>
      <c r="AE131" s="110">
        <v>0</v>
      </c>
      <c r="AF131" s="110">
        <v>0</v>
      </c>
      <c r="AG131" s="100">
        <v>0</v>
      </c>
      <c r="AH131" s="100">
        <v>0</v>
      </c>
      <c r="AI131" s="110">
        <v>0</v>
      </c>
      <c r="AJ131" s="110">
        <v>0</v>
      </c>
      <c r="AK131" s="110">
        <v>0</v>
      </c>
      <c r="AL131" s="100">
        <v>0</v>
      </c>
      <c r="AM131" s="100">
        <v>0</v>
      </c>
      <c r="AN131" s="100">
        <v>0</v>
      </c>
      <c r="AO131" s="100">
        <v>0</v>
      </c>
      <c r="AP131" s="100">
        <v>0</v>
      </c>
      <c r="AQ131" s="110">
        <v>0</v>
      </c>
      <c r="AR131" s="100">
        <v>373.27</v>
      </c>
      <c r="AS131" s="100">
        <v>0</v>
      </c>
      <c r="AT131" s="110">
        <v>0</v>
      </c>
      <c r="AU131" s="55"/>
      <c r="AV131" s="26"/>
      <c r="AW131" s="58"/>
      <c r="AX131" s="26"/>
      <c r="AY131" s="58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s="26" customFormat="1" ht="12.75" customHeight="1" x14ac:dyDescent="0.2">
      <c r="B132" s="91"/>
      <c r="C132" s="92" t="s">
        <v>511</v>
      </c>
      <c r="D132" s="92" t="s">
        <v>512</v>
      </c>
      <c r="E132" s="92"/>
      <c r="F132" s="92"/>
      <c r="G132" s="92"/>
      <c r="H132" s="94"/>
      <c r="I132" s="95" t="s">
        <v>52</v>
      </c>
      <c r="J132" s="96" t="s">
        <v>158</v>
      </c>
      <c r="K132" s="91">
        <v>114</v>
      </c>
      <c r="L132" s="103" t="s">
        <v>522</v>
      </c>
      <c r="M132" s="91" t="s">
        <v>115</v>
      </c>
      <c r="N132" s="97" t="s">
        <v>520</v>
      </c>
      <c r="O132" s="92" t="s">
        <v>517</v>
      </c>
      <c r="P132" s="96" t="s">
        <v>58</v>
      </c>
      <c r="Q132" s="91" t="s">
        <v>163</v>
      </c>
      <c r="R132" s="92">
        <v>202212</v>
      </c>
      <c r="S132" s="92">
        <v>202212</v>
      </c>
      <c r="T132" s="92">
        <v>202212</v>
      </c>
      <c r="U132" s="91" t="s">
        <v>60</v>
      </c>
      <c r="V132" s="97"/>
      <c r="W132" s="98">
        <v>632236</v>
      </c>
      <c r="X132" s="92" t="s">
        <v>62</v>
      </c>
      <c r="Y132" s="99">
        <f t="shared" si="27"/>
        <v>0</v>
      </c>
      <c r="Z132" s="99">
        <f t="shared" si="28"/>
        <v>0</v>
      </c>
      <c r="AA132" s="100">
        <f t="shared" si="29"/>
        <v>0</v>
      </c>
      <c r="AB132" s="100"/>
      <c r="AC132" s="100"/>
      <c r="AD132" s="100"/>
      <c r="AE132" s="100">
        <v>0</v>
      </c>
      <c r="AF132" s="100">
        <v>0</v>
      </c>
      <c r="AG132" s="100">
        <v>0</v>
      </c>
      <c r="AH132" s="100">
        <v>0</v>
      </c>
      <c r="AI132" s="100">
        <v>0</v>
      </c>
      <c r="AJ132" s="100">
        <v>0</v>
      </c>
      <c r="AK132" s="100">
        <v>0</v>
      </c>
      <c r="AL132" s="100">
        <v>0</v>
      </c>
      <c r="AM132" s="100">
        <v>0</v>
      </c>
      <c r="AN132" s="100">
        <v>0</v>
      </c>
      <c r="AO132" s="100">
        <v>0</v>
      </c>
      <c r="AP132" s="100">
        <v>0</v>
      </c>
      <c r="AQ132" s="100">
        <v>0</v>
      </c>
      <c r="AR132" s="100"/>
      <c r="AS132" s="100">
        <v>0</v>
      </c>
      <c r="AT132" s="100">
        <v>0</v>
      </c>
      <c r="AU132" s="55"/>
    </row>
    <row r="133" spans="1:64" x14ac:dyDescent="0.2">
      <c r="B133" s="155"/>
      <c r="C133" s="155"/>
      <c r="D133" s="155"/>
      <c r="E133" s="155"/>
      <c r="F133" s="155"/>
      <c r="G133" s="155"/>
      <c r="H133" s="155"/>
      <c r="I133" s="156"/>
      <c r="J133" s="157"/>
      <c r="K133" s="157"/>
      <c r="L133" s="155"/>
      <c r="M133" s="157"/>
      <c r="N133" s="158"/>
      <c r="O133" s="155"/>
      <c r="P133" s="157"/>
      <c r="Q133" s="157"/>
      <c r="R133" s="155"/>
      <c r="S133" s="155"/>
      <c r="T133" s="155"/>
      <c r="U133" s="155"/>
      <c r="V133" s="159"/>
      <c r="W133" s="155"/>
      <c r="X133" s="155"/>
      <c r="Y133" s="160">
        <f t="shared" ref="Y133:AT133" si="30">SUM(Y115:Y132)</f>
        <v>82372.040000000023</v>
      </c>
      <c r="Z133" s="160">
        <f t="shared" si="30"/>
        <v>8310.0300000000025</v>
      </c>
      <c r="AA133" s="160">
        <f t="shared" si="30"/>
        <v>74062.010000000009</v>
      </c>
      <c r="AB133" s="160">
        <f t="shared" si="30"/>
        <v>0</v>
      </c>
      <c r="AC133" s="160">
        <f t="shared" si="30"/>
        <v>0</v>
      </c>
      <c r="AD133" s="160">
        <f t="shared" si="30"/>
        <v>82372.040000000023</v>
      </c>
      <c r="AE133" s="160">
        <f t="shared" si="30"/>
        <v>0</v>
      </c>
      <c r="AF133" s="160">
        <f t="shared" si="30"/>
        <v>0</v>
      </c>
      <c r="AG133" s="160">
        <f t="shared" si="30"/>
        <v>0</v>
      </c>
      <c r="AH133" s="160">
        <f t="shared" si="30"/>
        <v>0</v>
      </c>
      <c r="AI133" s="160">
        <f t="shared" si="30"/>
        <v>0</v>
      </c>
      <c r="AJ133" s="160">
        <f t="shared" si="30"/>
        <v>0</v>
      </c>
      <c r="AK133" s="160">
        <f t="shared" si="30"/>
        <v>0</v>
      </c>
      <c r="AL133" s="160">
        <f t="shared" si="30"/>
        <v>0</v>
      </c>
      <c r="AM133" s="160">
        <f t="shared" si="30"/>
        <v>0</v>
      </c>
      <c r="AN133" s="160">
        <f t="shared" si="30"/>
        <v>0</v>
      </c>
      <c r="AO133" s="160">
        <f t="shared" si="30"/>
        <v>0</v>
      </c>
      <c r="AP133" s="160">
        <f t="shared" si="30"/>
        <v>0</v>
      </c>
      <c r="AQ133" s="160">
        <f t="shared" si="30"/>
        <v>0</v>
      </c>
      <c r="AR133" s="160">
        <f t="shared" si="30"/>
        <v>7310.0300000000007</v>
      </c>
      <c r="AS133" s="160">
        <f t="shared" si="30"/>
        <v>1000</v>
      </c>
      <c r="AT133" s="160">
        <f t="shared" si="30"/>
        <v>0</v>
      </c>
    </row>
    <row r="137" spans="1:64" x14ac:dyDescent="0.2">
      <c r="Y137" s="7">
        <f>SUM(Y94+Y105+Y133)</f>
        <v>147713.81000000003</v>
      </c>
    </row>
  </sheetData>
  <printOptions horizontalCentered="1"/>
  <pageMargins left="0" right="0" top="0.74803149606299213" bottom="0.74803149606299213" header="0.31496062992125984" footer="0.31496062992125984"/>
  <pageSetup scale="58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75"/>
  <sheetViews>
    <sheetView topLeftCell="A120" workbookViewId="0">
      <selection sqref="A1:AT151"/>
    </sheetView>
  </sheetViews>
  <sheetFormatPr baseColWidth="10" defaultColWidth="11.42578125" defaultRowHeight="12" outlineLevelRow="2" x14ac:dyDescent="0.2"/>
  <cols>
    <col min="1" max="1" width="2.85546875" style="1" bestFit="1" customWidth="1"/>
    <col min="2" max="2" width="4.7109375" style="1" customWidth="1"/>
    <col min="3" max="3" width="16.42578125" style="1" hidden="1" customWidth="1"/>
    <col min="4" max="4" width="20.7109375" style="1" hidden="1" customWidth="1"/>
    <col min="5" max="5" width="11.140625" style="1" customWidth="1"/>
    <col min="6" max="6" width="15.42578125" style="1" customWidth="1"/>
    <col min="7" max="7" width="11.7109375" style="1" customWidth="1"/>
    <col min="8" max="8" width="15.42578125" style="1" hidden="1" customWidth="1"/>
    <col min="9" max="9" width="12.28515625" style="3" hidden="1" customWidth="1"/>
    <col min="10" max="10" width="11.140625" style="4" hidden="1" customWidth="1"/>
    <col min="11" max="11" width="10.5703125" style="4" hidden="1" customWidth="1"/>
    <col min="12" max="12" width="27.5703125" style="1" hidden="1" customWidth="1"/>
    <col min="13" max="13" width="7.7109375" style="4" hidden="1" customWidth="1"/>
    <col min="14" max="14" width="10" style="5" hidden="1" customWidth="1"/>
    <col min="15" max="15" width="34.28515625" style="1" customWidth="1"/>
    <col min="16" max="16" width="12.85546875" style="4" hidden="1" customWidth="1"/>
    <col min="17" max="17" width="7.140625" style="4" hidden="1" customWidth="1"/>
    <col min="18" max="19" width="7.7109375" style="1" hidden="1" customWidth="1"/>
    <col min="20" max="20" width="9.28515625" style="1" hidden="1" customWidth="1"/>
    <col min="21" max="21" width="6" style="1" hidden="1" customWidth="1"/>
    <col min="22" max="22" width="7.42578125" style="6" hidden="1" customWidth="1"/>
    <col min="23" max="23" width="8.7109375" style="1" hidden="1" customWidth="1"/>
    <col min="24" max="24" width="9.85546875" style="1" hidden="1" customWidth="1"/>
    <col min="25" max="25" width="13.42578125" style="7" bestFit="1" customWidth="1"/>
    <col min="26" max="26" width="13.85546875" style="8" customWidth="1"/>
    <col min="27" max="27" width="13.42578125" style="8" bestFit="1" customWidth="1"/>
    <col min="28" max="28" width="12.28515625" style="8" hidden="1" customWidth="1"/>
    <col min="29" max="29" width="12.85546875" style="8" hidden="1" customWidth="1"/>
    <col min="30" max="30" width="13.42578125" style="8" customWidth="1"/>
    <col min="31" max="31" width="12.140625" style="8" bestFit="1" customWidth="1"/>
    <col min="32" max="32" width="9.7109375" style="8" hidden="1" customWidth="1"/>
    <col min="33" max="33" width="11.140625" style="8" hidden="1" customWidth="1"/>
    <col min="34" max="34" width="10.42578125" style="8" hidden="1" customWidth="1"/>
    <col min="35" max="35" width="13.5703125" style="8" customWidth="1"/>
    <col min="36" max="37" width="12.42578125" style="8" customWidth="1"/>
    <col min="38" max="38" width="10.42578125" style="8" hidden="1" customWidth="1"/>
    <col min="39" max="40" width="10.85546875" style="8" hidden="1" customWidth="1"/>
    <col min="41" max="41" width="11.85546875" style="8" hidden="1" customWidth="1"/>
    <col min="42" max="42" width="13.5703125" style="8" hidden="1" customWidth="1"/>
    <col min="43" max="43" width="10" style="8" bestFit="1" customWidth="1"/>
    <col min="44" max="44" width="13.140625" style="8" bestFit="1" customWidth="1"/>
    <col min="45" max="45" width="11" style="8" hidden="1" customWidth="1"/>
    <col min="46" max="46" width="10" style="8" bestFit="1" customWidth="1"/>
    <col min="47" max="47" width="11.42578125" style="9" customWidth="1"/>
    <col min="48" max="48" width="12.28515625" style="1" bestFit="1" customWidth="1"/>
    <col min="49" max="49" width="11.42578125" style="1" customWidth="1"/>
    <col min="50" max="16384" width="11.42578125" style="1"/>
  </cols>
  <sheetData>
    <row r="2" spans="1:105" x14ac:dyDescent="0.2">
      <c r="B2" s="2" t="s">
        <v>0</v>
      </c>
    </row>
    <row r="3" spans="1:105" x14ac:dyDescent="0.2">
      <c r="B3" s="2" t="s">
        <v>1</v>
      </c>
    </row>
    <row r="4" spans="1:105" x14ac:dyDescent="0.2">
      <c r="B4" s="2" t="s">
        <v>578</v>
      </c>
    </row>
    <row r="5" spans="1:105" x14ac:dyDescent="0.2">
      <c r="B5" s="2" t="s">
        <v>3</v>
      </c>
    </row>
    <row r="6" spans="1:105" ht="16.5" customHeight="1" x14ac:dyDescent="0.2"/>
    <row r="7" spans="1:105" ht="5.25" customHeight="1" x14ac:dyDescent="0.2">
      <c r="B7" s="19"/>
      <c r="C7" s="19"/>
      <c r="D7" s="19"/>
      <c r="E7" s="19"/>
      <c r="F7" s="19"/>
      <c r="G7" s="19"/>
      <c r="H7" s="19"/>
      <c r="I7" s="20"/>
      <c r="J7" s="21"/>
      <c r="K7" s="21"/>
      <c r="L7" s="19"/>
      <c r="M7" s="21"/>
      <c r="N7" s="22"/>
      <c r="O7" s="19"/>
      <c r="P7" s="21"/>
      <c r="Q7" s="21"/>
      <c r="R7" s="19"/>
      <c r="S7" s="19"/>
      <c r="T7" s="19"/>
      <c r="U7" s="19"/>
      <c r="V7" s="23"/>
      <c r="W7" s="19"/>
      <c r="X7" s="19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5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</row>
    <row r="8" spans="1:105" ht="5.25" customHeight="1" x14ac:dyDescent="0.2">
      <c r="B8" s="26"/>
      <c r="C8" s="26"/>
      <c r="D8" s="26"/>
      <c r="E8" s="26"/>
      <c r="F8" s="26"/>
      <c r="G8" s="26"/>
      <c r="H8" s="26"/>
      <c r="I8" s="27"/>
      <c r="J8" s="28"/>
      <c r="K8" s="28"/>
      <c r="L8" s="26"/>
      <c r="M8" s="28"/>
      <c r="N8" s="29"/>
      <c r="O8" s="26"/>
      <c r="P8" s="28"/>
      <c r="Q8" s="28"/>
      <c r="R8" s="26"/>
      <c r="S8" s="26"/>
      <c r="T8" s="26"/>
      <c r="U8" s="26"/>
      <c r="V8" s="30"/>
      <c r="W8" s="26"/>
      <c r="X8" s="26"/>
      <c r="AU8" s="3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</row>
    <row r="9" spans="1:105" ht="5.25" customHeight="1" x14ac:dyDescent="0.2">
      <c r="B9" s="32"/>
      <c r="C9" s="32"/>
      <c r="D9" s="32"/>
      <c r="E9" s="32"/>
      <c r="F9" s="32"/>
      <c r="G9" s="32"/>
      <c r="H9" s="32"/>
      <c r="I9" s="33"/>
      <c r="J9" s="34"/>
      <c r="K9" s="34"/>
      <c r="L9" s="32"/>
      <c r="M9" s="34"/>
      <c r="N9" s="35"/>
      <c r="O9" s="32"/>
      <c r="P9" s="34"/>
      <c r="Q9" s="34"/>
      <c r="R9" s="32"/>
      <c r="S9" s="32"/>
      <c r="T9" s="32"/>
      <c r="U9" s="32"/>
      <c r="V9" s="36"/>
      <c r="W9" s="32"/>
      <c r="X9" s="3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8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</row>
    <row r="10" spans="1:105" ht="19.5" customHeight="1" x14ac:dyDescent="0.2"/>
    <row r="11" spans="1:105" ht="54.75" customHeight="1" x14ac:dyDescent="0.2">
      <c r="B11" s="39" t="s">
        <v>4</v>
      </c>
      <c r="C11" s="39" t="s">
        <v>5</v>
      </c>
      <c r="D11" s="39" t="s">
        <v>6</v>
      </c>
      <c r="E11" s="39" t="s">
        <v>7</v>
      </c>
      <c r="F11" s="39" t="s">
        <v>8</v>
      </c>
      <c r="G11" s="39" t="s">
        <v>9</v>
      </c>
      <c r="H11" s="39" t="s">
        <v>10</v>
      </c>
      <c r="I11" s="40" t="s">
        <v>11</v>
      </c>
      <c r="J11" s="39" t="s">
        <v>12</v>
      </c>
      <c r="K11" s="39" t="s">
        <v>13</v>
      </c>
      <c r="L11" s="39" t="s">
        <v>14</v>
      </c>
      <c r="M11" s="39" t="s">
        <v>15</v>
      </c>
      <c r="N11" s="41" t="s">
        <v>16</v>
      </c>
      <c r="O11" s="39" t="s">
        <v>17</v>
      </c>
      <c r="P11" s="39" t="s">
        <v>18</v>
      </c>
      <c r="Q11" s="39" t="s">
        <v>19</v>
      </c>
      <c r="R11" s="39" t="s">
        <v>20</v>
      </c>
      <c r="S11" s="39" t="s">
        <v>21</v>
      </c>
      <c r="T11" s="39" t="s">
        <v>22</v>
      </c>
      <c r="U11" s="39" t="s">
        <v>23</v>
      </c>
      <c r="V11" s="42" t="s">
        <v>24</v>
      </c>
      <c r="W11" s="39" t="s">
        <v>25</v>
      </c>
      <c r="X11" s="39" t="s">
        <v>26</v>
      </c>
      <c r="Y11" s="43" t="s">
        <v>27</v>
      </c>
      <c r="Z11" s="44" t="s">
        <v>28</v>
      </c>
      <c r="AA11" s="44" t="s">
        <v>29</v>
      </c>
      <c r="AB11" s="44" t="s">
        <v>30</v>
      </c>
      <c r="AC11" s="44" t="s">
        <v>31</v>
      </c>
      <c r="AD11" s="44" t="s">
        <v>32</v>
      </c>
      <c r="AE11" s="44" t="s">
        <v>33</v>
      </c>
      <c r="AF11" s="44" t="s">
        <v>34</v>
      </c>
      <c r="AG11" s="44" t="s">
        <v>35</v>
      </c>
      <c r="AH11" s="44" t="s">
        <v>36</v>
      </c>
      <c r="AI11" s="44" t="s">
        <v>37</v>
      </c>
      <c r="AJ11" s="44" t="s">
        <v>38</v>
      </c>
      <c r="AK11" s="44" t="s">
        <v>38</v>
      </c>
      <c r="AL11" s="44" t="s">
        <v>39</v>
      </c>
      <c r="AM11" s="44" t="s">
        <v>40</v>
      </c>
      <c r="AN11" s="44" t="s">
        <v>41</v>
      </c>
      <c r="AO11" s="44" t="s">
        <v>42</v>
      </c>
      <c r="AP11" s="44" t="s">
        <v>43</v>
      </c>
      <c r="AQ11" s="44" t="s">
        <v>44</v>
      </c>
      <c r="AR11" s="44" t="s">
        <v>45</v>
      </c>
      <c r="AS11" s="44" t="s">
        <v>36</v>
      </c>
      <c r="AT11" s="44" t="s">
        <v>46</v>
      </c>
    </row>
    <row r="12" spans="1:105" s="26" customFormat="1" x14ac:dyDescent="0.2">
      <c r="A12" s="26">
        <v>1</v>
      </c>
      <c r="B12" s="91">
        <v>1</v>
      </c>
      <c r="C12" s="92" t="s">
        <v>47</v>
      </c>
      <c r="D12" s="92" t="s">
        <v>48</v>
      </c>
      <c r="E12" s="92" t="s">
        <v>49</v>
      </c>
      <c r="F12" s="92" t="s">
        <v>50</v>
      </c>
      <c r="G12" s="93" t="s">
        <v>51</v>
      </c>
      <c r="H12" s="94">
        <v>44439</v>
      </c>
      <c r="I12" s="95" t="s">
        <v>52</v>
      </c>
      <c r="J12" s="96" t="s">
        <v>53</v>
      </c>
      <c r="K12" s="91">
        <v>111</v>
      </c>
      <c r="L12" s="92" t="s">
        <v>54</v>
      </c>
      <c r="M12" s="91" t="s">
        <v>55</v>
      </c>
      <c r="N12" s="97" t="s">
        <v>56</v>
      </c>
      <c r="O12" s="92" t="s">
        <v>57</v>
      </c>
      <c r="P12" s="96" t="s">
        <v>58</v>
      </c>
      <c r="Q12" s="91" t="s">
        <v>59</v>
      </c>
      <c r="R12" s="92">
        <v>202219</v>
      </c>
      <c r="S12" s="92">
        <v>202219</v>
      </c>
      <c r="T12" s="92">
        <v>202219</v>
      </c>
      <c r="U12" s="91" t="s">
        <v>60</v>
      </c>
      <c r="V12" s="130"/>
      <c r="W12" s="130" t="s">
        <v>61</v>
      </c>
      <c r="X12" s="92" t="s">
        <v>62</v>
      </c>
      <c r="Y12" s="99">
        <f t="shared" ref="Y12" si="0">SUM(AB12:AK12)</f>
        <v>20357.29</v>
      </c>
      <c r="Z12" s="99">
        <f t="shared" ref="Z12:Z19" si="1">SUM(AQ12:AT12)</f>
        <v>3789.29</v>
      </c>
      <c r="AA12" s="100">
        <f t="shared" ref="AA12:AA19" si="2">SUM(Y12-Z12)</f>
        <v>16568</v>
      </c>
      <c r="AB12" s="100">
        <v>0</v>
      </c>
      <c r="AC12" s="100">
        <v>20357.29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3789.29</v>
      </c>
      <c r="AS12" s="100">
        <v>0</v>
      </c>
      <c r="AT12" s="100">
        <v>0</v>
      </c>
      <c r="AU12" s="55"/>
    </row>
    <row r="13" spans="1:105" s="26" customFormat="1" x14ac:dyDescent="0.2">
      <c r="A13" s="26">
        <v>2</v>
      </c>
      <c r="B13" s="91">
        <v>2</v>
      </c>
      <c r="C13" s="92" t="s">
        <v>63</v>
      </c>
      <c r="D13" s="92" t="s">
        <v>64</v>
      </c>
      <c r="E13" s="92" t="s">
        <v>65</v>
      </c>
      <c r="F13" s="92" t="s">
        <v>66</v>
      </c>
      <c r="G13" s="93" t="s">
        <v>67</v>
      </c>
      <c r="H13" s="94">
        <v>44439</v>
      </c>
      <c r="I13" s="95" t="s">
        <v>52</v>
      </c>
      <c r="J13" s="96" t="s">
        <v>53</v>
      </c>
      <c r="K13" s="91">
        <v>111</v>
      </c>
      <c r="L13" s="92" t="s">
        <v>68</v>
      </c>
      <c r="M13" s="91" t="s">
        <v>55</v>
      </c>
      <c r="N13" s="97" t="s">
        <v>69</v>
      </c>
      <c r="O13" s="92" t="s">
        <v>70</v>
      </c>
      <c r="P13" s="96" t="s">
        <v>58</v>
      </c>
      <c r="Q13" s="91" t="s">
        <v>59</v>
      </c>
      <c r="R13" s="92">
        <v>202219</v>
      </c>
      <c r="S13" s="92">
        <v>202219</v>
      </c>
      <c r="T13" s="92">
        <v>202219</v>
      </c>
      <c r="U13" s="91" t="s">
        <v>60</v>
      </c>
      <c r="V13" s="97"/>
      <c r="W13" s="130" t="s">
        <v>71</v>
      </c>
      <c r="X13" s="92" t="s">
        <v>62</v>
      </c>
      <c r="Y13" s="99">
        <f t="shared" ref="Y13:Y19" si="3">SUM(AB13:AK13)</f>
        <v>13989.62</v>
      </c>
      <c r="Z13" s="99">
        <f t="shared" si="1"/>
        <v>2291.62</v>
      </c>
      <c r="AA13" s="100">
        <f t="shared" si="2"/>
        <v>11698</v>
      </c>
      <c r="AB13" s="100">
        <v>13989.62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2291.62</v>
      </c>
      <c r="AS13" s="100">
        <v>0</v>
      </c>
      <c r="AT13" s="100">
        <v>0</v>
      </c>
      <c r="AU13" s="55"/>
      <c r="AW13" s="58"/>
      <c r="AY13" s="58"/>
    </row>
    <row r="14" spans="1:105" s="26" customFormat="1" x14ac:dyDescent="0.2">
      <c r="A14" s="26">
        <v>3</v>
      </c>
      <c r="B14" s="91">
        <v>3</v>
      </c>
      <c r="C14" s="92" t="s">
        <v>72</v>
      </c>
      <c r="D14" s="92" t="s">
        <v>73</v>
      </c>
      <c r="E14" s="92" t="s">
        <v>74</v>
      </c>
      <c r="F14" s="92" t="s">
        <v>74</v>
      </c>
      <c r="G14" s="93" t="s">
        <v>75</v>
      </c>
      <c r="H14" s="94">
        <v>44439</v>
      </c>
      <c r="I14" s="95" t="s">
        <v>52</v>
      </c>
      <c r="J14" s="96" t="s">
        <v>53</v>
      </c>
      <c r="K14" s="91">
        <v>111</v>
      </c>
      <c r="L14" s="92" t="s">
        <v>76</v>
      </c>
      <c r="M14" s="91" t="s">
        <v>55</v>
      </c>
      <c r="N14" s="97" t="s">
        <v>77</v>
      </c>
      <c r="O14" s="92" t="s">
        <v>78</v>
      </c>
      <c r="P14" s="96" t="s">
        <v>58</v>
      </c>
      <c r="Q14" s="91" t="s">
        <v>59</v>
      </c>
      <c r="R14" s="92">
        <v>202219</v>
      </c>
      <c r="S14" s="92">
        <v>202219</v>
      </c>
      <c r="T14" s="92">
        <v>202219</v>
      </c>
      <c r="U14" s="91" t="s">
        <v>60</v>
      </c>
      <c r="V14" s="97"/>
      <c r="W14" s="130" t="s">
        <v>79</v>
      </c>
      <c r="X14" s="92" t="s">
        <v>62</v>
      </c>
      <c r="Y14" s="99">
        <f t="shared" si="3"/>
        <v>9329.73</v>
      </c>
      <c r="Z14" s="99">
        <f t="shared" si="1"/>
        <v>1281.73</v>
      </c>
      <c r="AA14" s="100">
        <f t="shared" si="2"/>
        <v>8048</v>
      </c>
      <c r="AB14" s="100">
        <v>9329.73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1281.73</v>
      </c>
      <c r="AS14" s="100">
        <v>0</v>
      </c>
      <c r="AT14" s="100">
        <v>0</v>
      </c>
      <c r="AU14" s="55"/>
    </row>
    <row r="15" spans="1:105" s="26" customFormat="1" x14ac:dyDescent="0.2">
      <c r="A15" s="26">
        <v>4</v>
      </c>
      <c r="B15" s="91">
        <v>4</v>
      </c>
      <c r="C15" s="92" t="s">
        <v>80</v>
      </c>
      <c r="D15" s="92" t="s">
        <v>81</v>
      </c>
      <c r="E15" s="92" t="s">
        <v>65</v>
      </c>
      <c r="F15" s="92" t="s">
        <v>65</v>
      </c>
      <c r="G15" s="93" t="s">
        <v>82</v>
      </c>
      <c r="H15" s="94">
        <v>44439</v>
      </c>
      <c r="I15" s="95" t="s">
        <v>52</v>
      </c>
      <c r="J15" s="96" t="s">
        <v>53</v>
      </c>
      <c r="K15" s="91">
        <v>111</v>
      </c>
      <c r="L15" s="92" t="s">
        <v>83</v>
      </c>
      <c r="M15" s="91" t="s">
        <v>55</v>
      </c>
      <c r="N15" s="97" t="s">
        <v>77</v>
      </c>
      <c r="O15" s="92" t="s">
        <v>78</v>
      </c>
      <c r="P15" s="96" t="s">
        <v>58</v>
      </c>
      <c r="Q15" s="91" t="s">
        <v>59</v>
      </c>
      <c r="R15" s="92">
        <v>202219</v>
      </c>
      <c r="S15" s="92">
        <v>202219</v>
      </c>
      <c r="T15" s="92">
        <v>202219</v>
      </c>
      <c r="U15" s="91" t="s">
        <v>60</v>
      </c>
      <c r="V15" s="97"/>
      <c r="W15" s="130" t="s">
        <v>84</v>
      </c>
      <c r="X15" s="92" t="s">
        <v>62</v>
      </c>
      <c r="Y15" s="99">
        <f t="shared" si="3"/>
        <v>9329.73</v>
      </c>
      <c r="Z15" s="99">
        <f t="shared" si="1"/>
        <v>1281.73</v>
      </c>
      <c r="AA15" s="100">
        <f t="shared" si="2"/>
        <v>8048</v>
      </c>
      <c r="AB15" s="100">
        <v>9329.73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1281.73</v>
      </c>
      <c r="AS15" s="100">
        <v>0</v>
      </c>
      <c r="AT15" s="100">
        <v>0</v>
      </c>
      <c r="AU15" s="55"/>
      <c r="AW15" s="58"/>
      <c r="AY15" s="58"/>
    </row>
    <row r="16" spans="1:105" s="26" customFormat="1" x14ac:dyDescent="0.2">
      <c r="A16" s="26">
        <v>5</v>
      </c>
      <c r="B16" s="91">
        <v>5</v>
      </c>
      <c r="C16" s="92" t="s">
        <v>85</v>
      </c>
      <c r="D16" s="92" t="s">
        <v>86</v>
      </c>
      <c r="E16" s="92" t="s">
        <v>74</v>
      </c>
      <c r="F16" s="92" t="s">
        <v>87</v>
      </c>
      <c r="G16" s="93" t="s">
        <v>88</v>
      </c>
      <c r="H16" s="94">
        <v>44439</v>
      </c>
      <c r="I16" s="95" t="s">
        <v>52</v>
      </c>
      <c r="J16" s="96" t="s">
        <v>53</v>
      </c>
      <c r="K16" s="91">
        <v>111</v>
      </c>
      <c r="L16" s="92" t="s">
        <v>89</v>
      </c>
      <c r="M16" s="91" t="s">
        <v>55</v>
      </c>
      <c r="N16" s="97" t="s">
        <v>77</v>
      </c>
      <c r="O16" s="92" t="s">
        <v>78</v>
      </c>
      <c r="P16" s="96" t="s">
        <v>58</v>
      </c>
      <c r="Q16" s="91" t="s">
        <v>59</v>
      </c>
      <c r="R16" s="92">
        <v>202219</v>
      </c>
      <c r="S16" s="92">
        <v>202219</v>
      </c>
      <c r="T16" s="92">
        <v>202219</v>
      </c>
      <c r="U16" s="91" t="s">
        <v>60</v>
      </c>
      <c r="V16" s="97"/>
      <c r="W16" s="130" t="s">
        <v>90</v>
      </c>
      <c r="X16" s="92" t="s">
        <v>62</v>
      </c>
      <c r="Y16" s="99">
        <f t="shared" si="3"/>
        <v>9329.73</v>
      </c>
      <c r="Z16" s="99">
        <f t="shared" si="1"/>
        <v>1281.73</v>
      </c>
      <c r="AA16" s="100">
        <f t="shared" si="2"/>
        <v>8048</v>
      </c>
      <c r="AB16" s="100">
        <v>9329.73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1281.73</v>
      </c>
      <c r="AS16" s="100">
        <v>0</v>
      </c>
      <c r="AT16" s="100">
        <v>0</v>
      </c>
      <c r="AU16" s="55"/>
      <c r="AW16" s="58"/>
      <c r="AY16" s="58"/>
    </row>
    <row r="17" spans="1:51" s="26" customFormat="1" x14ac:dyDescent="0.2">
      <c r="A17" s="26">
        <v>6</v>
      </c>
      <c r="B17" s="91">
        <v>6</v>
      </c>
      <c r="C17" s="92" t="s">
        <v>91</v>
      </c>
      <c r="D17" s="92" t="s">
        <v>92</v>
      </c>
      <c r="E17" s="92" t="s">
        <v>74</v>
      </c>
      <c r="F17" s="92" t="s">
        <v>65</v>
      </c>
      <c r="G17" s="93" t="s">
        <v>93</v>
      </c>
      <c r="H17" s="94">
        <v>44439</v>
      </c>
      <c r="I17" s="95" t="s">
        <v>52</v>
      </c>
      <c r="J17" s="96" t="s">
        <v>53</v>
      </c>
      <c r="K17" s="91">
        <v>111</v>
      </c>
      <c r="L17" s="92" t="s">
        <v>94</v>
      </c>
      <c r="M17" s="91" t="s">
        <v>55</v>
      </c>
      <c r="N17" s="97" t="s">
        <v>77</v>
      </c>
      <c r="O17" s="92" t="s">
        <v>78</v>
      </c>
      <c r="P17" s="96" t="s">
        <v>58</v>
      </c>
      <c r="Q17" s="91" t="s">
        <v>59</v>
      </c>
      <c r="R17" s="92">
        <v>202219</v>
      </c>
      <c r="S17" s="92">
        <v>202219</v>
      </c>
      <c r="T17" s="92">
        <v>202219</v>
      </c>
      <c r="U17" s="91" t="s">
        <v>60</v>
      </c>
      <c r="V17" s="97"/>
      <c r="W17" s="130" t="s">
        <v>95</v>
      </c>
      <c r="X17" s="92" t="s">
        <v>62</v>
      </c>
      <c r="Y17" s="99">
        <f t="shared" si="3"/>
        <v>9329.73</v>
      </c>
      <c r="Z17" s="99">
        <f t="shared" si="1"/>
        <v>1281.73</v>
      </c>
      <c r="AA17" s="100">
        <f t="shared" si="2"/>
        <v>8048</v>
      </c>
      <c r="AB17" s="100">
        <v>9329.73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1281.73</v>
      </c>
      <c r="AS17" s="100">
        <v>0</v>
      </c>
      <c r="AT17" s="100">
        <v>0</v>
      </c>
      <c r="AU17" s="55"/>
    </row>
    <row r="18" spans="1:51" s="26" customFormat="1" x14ac:dyDescent="0.2">
      <c r="A18" s="26">
        <v>7</v>
      </c>
      <c r="B18" s="91">
        <v>7</v>
      </c>
      <c r="C18" s="92" t="s">
        <v>96</v>
      </c>
      <c r="D18" s="92" t="s">
        <v>97</v>
      </c>
      <c r="E18" s="92" t="s">
        <v>65</v>
      </c>
      <c r="F18" s="92" t="s">
        <v>74</v>
      </c>
      <c r="G18" s="93" t="s">
        <v>98</v>
      </c>
      <c r="H18" s="94">
        <v>44439</v>
      </c>
      <c r="I18" s="95" t="s">
        <v>52</v>
      </c>
      <c r="J18" s="96" t="s">
        <v>53</v>
      </c>
      <c r="K18" s="91">
        <v>111</v>
      </c>
      <c r="L18" s="92" t="s">
        <v>99</v>
      </c>
      <c r="M18" s="91" t="s">
        <v>55</v>
      </c>
      <c r="N18" s="97" t="s">
        <v>77</v>
      </c>
      <c r="O18" s="92" t="s">
        <v>78</v>
      </c>
      <c r="P18" s="96" t="s">
        <v>58</v>
      </c>
      <c r="Q18" s="91" t="s">
        <v>59</v>
      </c>
      <c r="R18" s="92">
        <v>202219</v>
      </c>
      <c r="S18" s="92">
        <v>202219</v>
      </c>
      <c r="T18" s="92">
        <v>202219</v>
      </c>
      <c r="U18" s="91" t="s">
        <v>60</v>
      </c>
      <c r="V18" s="97"/>
      <c r="W18" s="130" t="s">
        <v>100</v>
      </c>
      <c r="X18" s="92" t="s">
        <v>62</v>
      </c>
      <c r="Y18" s="99">
        <f t="shared" si="3"/>
        <v>9329.73</v>
      </c>
      <c r="Z18" s="99">
        <f t="shared" si="1"/>
        <v>1281.73</v>
      </c>
      <c r="AA18" s="100">
        <f t="shared" si="2"/>
        <v>8048</v>
      </c>
      <c r="AB18" s="100">
        <v>9329.73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1281.73</v>
      </c>
      <c r="AS18" s="100">
        <v>0</v>
      </c>
      <c r="AT18" s="100">
        <v>0</v>
      </c>
      <c r="AU18" s="55"/>
    </row>
    <row r="19" spans="1:51" s="26" customFormat="1" x14ac:dyDescent="0.2">
      <c r="A19" s="26">
        <v>8</v>
      </c>
      <c r="B19" s="91">
        <v>8</v>
      </c>
      <c r="C19" s="92" t="s">
        <v>101</v>
      </c>
      <c r="D19" s="92" t="s">
        <v>102</v>
      </c>
      <c r="E19" s="92" t="s">
        <v>103</v>
      </c>
      <c r="F19" s="92" t="s">
        <v>104</v>
      </c>
      <c r="G19" s="93" t="s">
        <v>105</v>
      </c>
      <c r="H19" s="94">
        <v>44439</v>
      </c>
      <c r="I19" s="95" t="s">
        <v>52</v>
      </c>
      <c r="J19" s="96" t="s">
        <v>53</v>
      </c>
      <c r="K19" s="91">
        <v>111</v>
      </c>
      <c r="L19" s="92" t="s">
        <v>106</v>
      </c>
      <c r="M19" s="91" t="s">
        <v>55</v>
      </c>
      <c r="N19" s="97" t="s">
        <v>77</v>
      </c>
      <c r="O19" s="92" t="s">
        <v>78</v>
      </c>
      <c r="P19" s="96" t="s">
        <v>58</v>
      </c>
      <c r="Q19" s="91" t="s">
        <v>59</v>
      </c>
      <c r="R19" s="92">
        <v>202219</v>
      </c>
      <c r="S19" s="92">
        <v>202219</v>
      </c>
      <c r="T19" s="92">
        <v>202219</v>
      </c>
      <c r="U19" s="91" t="s">
        <v>60</v>
      </c>
      <c r="V19" s="97"/>
      <c r="W19" s="130" t="s">
        <v>107</v>
      </c>
      <c r="X19" s="92" t="s">
        <v>62</v>
      </c>
      <c r="Y19" s="99">
        <f t="shared" si="3"/>
        <v>9329.73</v>
      </c>
      <c r="Z19" s="99">
        <f t="shared" si="1"/>
        <v>1281.73</v>
      </c>
      <c r="AA19" s="100">
        <f t="shared" si="2"/>
        <v>8048</v>
      </c>
      <c r="AB19" s="100">
        <v>9329.73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1281.73</v>
      </c>
      <c r="AS19" s="100">
        <v>0</v>
      </c>
      <c r="AT19" s="100">
        <v>0</v>
      </c>
      <c r="AU19" s="55"/>
    </row>
    <row r="20" spans="1:51" s="26" customFormat="1" x14ac:dyDescent="0.2">
      <c r="B20" s="91"/>
      <c r="C20" s="92"/>
      <c r="D20" s="92"/>
      <c r="E20" s="92"/>
      <c r="F20" s="92"/>
      <c r="G20" s="93"/>
      <c r="H20" s="94"/>
      <c r="I20" s="95"/>
      <c r="J20" s="96"/>
      <c r="K20" s="91"/>
      <c r="L20" s="92"/>
      <c r="M20" s="91"/>
      <c r="N20" s="97"/>
      <c r="O20" s="92"/>
      <c r="P20" s="96"/>
      <c r="Q20" s="91"/>
      <c r="R20" s="92"/>
      <c r="S20" s="92"/>
      <c r="T20" s="92"/>
      <c r="U20" s="91"/>
      <c r="V20" s="97"/>
      <c r="W20" s="130"/>
      <c r="X20" s="92"/>
      <c r="Y20" s="187">
        <f>SUM(Y12:Y19)</f>
        <v>90325.289999999979</v>
      </c>
      <c r="Z20" s="187">
        <f t="shared" ref="Z20:AT20" si="4">SUM(Z12:Z19)</f>
        <v>13771.289999999997</v>
      </c>
      <c r="AA20" s="187">
        <f t="shared" si="4"/>
        <v>76554</v>
      </c>
      <c r="AB20" s="187">
        <f t="shared" si="4"/>
        <v>69967.999999999985</v>
      </c>
      <c r="AC20" s="187">
        <f t="shared" si="4"/>
        <v>20357.29</v>
      </c>
      <c r="AD20" s="187">
        <f t="shared" si="4"/>
        <v>0</v>
      </c>
      <c r="AE20" s="187">
        <f t="shared" si="4"/>
        <v>0</v>
      </c>
      <c r="AF20" s="187">
        <f t="shared" si="4"/>
        <v>0</v>
      </c>
      <c r="AG20" s="187">
        <f t="shared" si="4"/>
        <v>0</v>
      </c>
      <c r="AH20" s="187">
        <f t="shared" si="4"/>
        <v>0</v>
      </c>
      <c r="AI20" s="187">
        <f t="shared" si="4"/>
        <v>0</v>
      </c>
      <c r="AJ20" s="187">
        <f t="shared" si="4"/>
        <v>0</v>
      </c>
      <c r="AK20" s="187">
        <f t="shared" si="4"/>
        <v>0</v>
      </c>
      <c r="AL20" s="187">
        <f t="shared" si="4"/>
        <v>0</v>
      </c>
      <c r="AM20" s="187">
        <f t="shared" si="4"/>
        <v>0</v>
      </c>
      <c r="AN20" s="187">
        <f t="shared" si="4"/>
        <v>0</v>
      </c>
      <c r="AO20" s="187">
        <f t="shared" si="4"/>
        <v>0</v>
      </c>
      <c r="AP20" s="187">
        <f t="shared" si="4"/>
        <v>0</v>
      </c>
      <c r="AQ20" s="187">
        <f t="shared" si="4"/>
        <v>0</v>
      </c>
      <c r="AR20" s="187">
        <f t="shared" si="4"/>
        <v>13771.289999999997</v>
      </c>
      <c r="AS20" s="187">
        <f t="shared" si="4"/>
        <v>0</v>
      </c>
      <c r="AT20" s="187">
        <f t="shared" si="4"/>
        <v>0</v>
      </c>
      <c r="AU20" s="55"/>
    </row>
    <row r="21" spans="1:51" s="26" customFormat="1" x14ac:dyDescent="0.2">
      <c r="B21" s="91"/>
      <c r="C21" s="92"/>
      <c r="D21" s="92"/>
      <c r="E21" s="92"/>
      <c r="F21" s="92"/>
      <c r="G21" s="93"/>
      <c r="H21" s="94"/>
      <c r="I21" s="95"/>
      <c r="J21" s="96"/>
      <c r="K21" s="91"/>
      <c r="L21" s="92"/>
      <c r="M21" s="91"/>
      <c r="N21" s="97"/>
      <c r="O21" s="92"/>
      <c r="P21" s="96"/>
      <c r="Q21" s="91"/>
      <c r="R21" s="92"/>
      <c r="S21" s="92"/>
      <c r="T21" s="92"/>
      <c r="U21" s="91"/>
      <c r="V21" s="97"/>
      <c r="W21" s="130"/>
      <c r="X21" s="92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55"/>
    </row>
    <row r="22" spans="1:51" s="26" customFormat="1" x14ac:dyDescent="0.2">
      <c r="A22" s="26">
        <v>9</v>
      </c>
      <c r="B22" s="91">
        <v>9</v>
      </c>
      <c r="C22" s="92" t="s">
        <v>108</v>
      </c>
      <c r="D22" s="92" t="s">
        <v>109</v>
      </c>
      <c r="E22" s="92" t="s">
        <v>110</v>
      </c>
      <c r="F22" s="92" t="s">
        <v>111</v>
      </c>
      <c r="G22" s="93" t="s">
        <v>112</v>
      </c>
      <c r="H22" s="94">
        <v>31418</v>
      </c>
      <c r="I22" s="95" t="s">
        <v>52</v>
      </c>
      <c r="J22" s="96" t="s">
        <v>113</v>
      </c>
      <c r="K22" s="91">
        <v>115</v>
      </c>
      <c r="L22" s="92" t="s">
        <v>114</v>
      </c>
      <c r="M22" s="91" t="s">
        <v>115</v>
      </c>
      <c r="N22" s="97" t="s">
        <v>77</v>
      </c>
      <c r="O22" s="92" t="s">
        <v>78</v>
      </c>
      <c r="P22" s="96" t="s">
        <v>58</v>
      </c>
      <c r="Q22" s="91" t="s">
        <v>116</v>
      </c>
      <c r="R22" s="92">
        <v>202219</v>
      </c>
      <c r="S22" s="92">
        <v>202219</v>
      </c>
      <c r="T22" s="92">
        <v>202219</v>
      </c>
      <c r="U22" s="91" t="s">
        <v>60</v>
      </c>
      <c r="V22" s="97"/>
      <c r="W22" s="98">
        <v>920321</v>
      </c>
      <c r="X22" s="92" t="s">
        <v>62</v>
      </c>
      <c r="Y22" s="99">
        <f t="shared" ref="Y22" si="5">SUM(AB22:AK22)</f>
        <v>6033.62</v>
      </c>
      <c r="Z22" s="99">
        <f t="shared" ref="Z22" si="6">SUM(AQ22:AT22)</f>
        <v>582.62</v>
      </c>
      <c r="AA22" s="100">
        <f t="shared" ref="AA22" si="7">SUM(Y22-Z22)</f>
        <v>5451</v>
      </c>
      <c r="AB22" s="100">
        <v>0</v>
      </c>
      <c r="AC22" s="100">
        <v>0</v>
      </c>
      <c r="AD22" s="100">
        <v>0</v>
      </c>
      <c r="AE22" s="100">
        <v>5335.62</v>
      </c>
      <c r="AF22" s="131">
        <v>0</v>
      </c>
      <c r="AG22" s="100">
        <v>0</v>
      </c>
      <c r="AH22" s="100">
        <v>0</v>
      </c>
      <c r="AI22" s="131">
        <v>148</v>
      </c>
      <c r="AJ22" s="100">
        <v>550</v>
      </c>
      <c r="AK22" s="100">
        <v>0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107</v>
      </c>
      <c r="AR22" s="100">
        <v>475.62</v>
      </c>
      <c r="AS22" s="100">
        <v>0</v>
      </c>
      <c r="AT22" s="100">
        <v>0</v>
      </c>
      <c r="AU22" s="55"/>
    </row>
    <row r="23" spans="1:51" s="26" customFormat="1" x14ac:dyDescent="0.2">
      <c r="B23" s="91"/>
      <c r="C23" s="92"/>
      <c r="D23" s="92"/>
      <c r="E23" s="92"/>
      <c r="F23" s="92"/>
      <c r="G23" s="93"/>
      <c r="H23" s="94"/>
      <c r="I23" s="95"/>
      <c r="J23" s="96"/>
      <c r="K23" s="91"/>
      <c r="L23" s="92"/>
      <c r="M23" s="91"/>
      <c r="N23" s="97"/>
      <c r="O23" s="92"/>
      <c r="P23" s="96"/>
      <c r="Q23" s="91"/>
      <c r="R23" s="92"/>
      <c r="S23" s="92"/>
      <c r="T23" s="92"/>
      <c r="U23" s="91"/>
      <c r="V23" s="97"/>
      <c r="W23" s="98"/>
      <c r="X23" s="92"/>
      <c r="Y23" s="187">
        <f>SUM(Y22)</f>
        <v>6033.62</v>
      </c>
      <c r="Z23" s="187">
        <f t="shared" ref="Z23:AT23" si="8">SUM(Z22)</f>
        <v>582.62</v>
      </c>
      <c r="AA23" s="187">
        <f t="shared" si="8"/>
        <v>5451</v>
      </c>
      <c r="AB23" s="187">
        <f t="shared" si="8"/>
        <v>0</v>
      </c>
      <c r="AC23" s="187">
        <f t="shared" si="8"/>
        <v>0</v>
      </c>
      <c r="AD23" s="187">
        <f t="shared" si="8"/>
        <v>0</v>
      </c>
      <c r="AE23" s="187">
        <f t="shared" si="8"/>
        <v>5335.62</v>
      </c>
      <c r="AF23" s="187">
        <f t="shared" si="8"/>
        <v>0</v>
      </c>
      <c r="AG23" s="187">
        <f t="shared" si="8"/>
        <v>0</v>
      </c>
      <c r="AH23" s="187">
        <f t="shared" si="8"/>
        <v>0</v>
      </c>
      <c r="AI23" s="187">
        <f t="shared" si="8"/>
        <v>148</v>
      </c>
      <c r="AJ23" s="187">
        <f t="shared" si="8"/>
        <v>550</v>
      </c>
      <c r="AK23" s="187">
        <f t="shared" si="8"/>
        <v>0</v>
      </c>
      <c r="AL23" s="187">
        <f t="shared" si="8"/>
        <v>0</v>
      </c>
      <c r="AM23" s="187">
        <f t="shared" si="8"/>
        <v>0</v>
      </c>
      <c r="AN23" s="187">
        <f t="shared" si="8"/>
        <v>0</v>
      </c>
      <c r="AO23" s="187">
        <f t="shared" si="8"/>
        <v>0</v>
      </c>
      <c r="AP23" s="187">
        <f t="shared" si="8"/>
        <v>0</v>
      </c>
      <c r="AQ23" s="187">
        <f t="shared" si="8"/>
        <v>107</v>
      </c>
      <c r="AR23" s="187">
        <f t="shared" si="8"/>
        <v>475.62</v>
      </c>
      <c r="AS23" s="187">
        <f t="shared" si="8"/>
        <v>0</v>
      </c>
      <c r="AT23" s="187">
        <f t="shared" si="8"/>
        <v>0</v>
      </c>
      <c r="AU23" s="55"/>
    </row>
    <row r="24" spans="1:51" s="26" customFormat="1" x14ac:dyDescent="0.2">
      <c r="A24" s="26">
        <v>10</v>
      </c>
      <c r="B24" s="91">
        <v>10</v>
      </c>
      <c r="C24" s="92" t="s">
        <v>117</v>
      </c>
      <c r="D24" s="92" t="s">
        <v>118</v>
      </c>
      <c r="E24" s="92" t="s">
        <v>74</v>
      </c>
      <c r="F24" s="92" t="s">
        <v>119</v>
      </c>
      <c r="G24" s="93" t="s">
        <v>120</v>
      </c>
      <c r="H24" s="94">
        <v>35536</v>
      </c>
      <c r="I24" s="95" t="s">
        <v>52</v>
      </c>
      <c r="J24" s="96" t="s">
        <v>113</v>
      </c>
      <c r="K24" s="91">
        <v>115</v>
      </c>
      <c r="L24" s="92" t="s">
        <v>114</v>
      </c>
      <c r="M24" s="91" t="s">
        <v>115</v>
      </c>
      <c r="N24" s="97" t="s">
        <v>121</v>
      </c>
      <c r="O24" s="92" t="s">
        <v>122</v>
      </c>
      <c r="P24" s="96" t="s">
        <v>58</v>
      </c>
      <c r="Q24" s="91" t="s">
        <v>116</v>
      </c>
      <c r="R24" s="92">
        <v>202219</v>
      </c>
      <c r="S24" s="92">
        <v>202219</v>
      </c>
      <c r="T24" s="92">
        <v>202219</v>
      </c>
      <c r="U24" s="91" t="s">
        <v>60</v>
      </c>
      <c r="V24" s="97"/>
      <c r="W24" s="98">
        <v>177069</v>
      </c>
      <c r="X24" s="92" t="s">
        <v>62</v>
      </c>
      <c r="Y24" s="99">
        <f>SUM(AB24:AK24)</f>
        <v>5986.38</v>
      </c>
      <c r="Z24" s="99">
        <f>SUM(AQ24:AT24)</f>
        <v>556.38</v>
      </c>
      <c r="AA24" s="100">
        <f>SUM(Y24-Z24)</f>
        <v>5430</v>
      </c>
      <c r="AB24" s="100">
        <v>0</v>
      </c>
      <c r="AC24" s="100">
        <v>0</v>
      </c>
      <c r="AD24" s="100">
        <v>0</v>
      </c>
      <c r="AE24" s="100">
        <v>5190.38</v>
      </c>
      <c r="AF24" s="132">
        <v>0</v>
      </c>
      <c r="AG24" s="100">
        <v>0</v>
      </c>
      <c r="AH24" s="100">
        <v>0</v>
      </c>
      <c r="AI24" s="132">
        <v>135</v>
      </c>
      <c r="AJ24" s="133">
        <v>550</v>
      </c>
      <c r="AK24" s="100">
        <v>111</v>
      </c>
      <c r="AL24" s="100">
        <v>0</v>
      </c>
      <c r="AM24" s="100">
        <v>0</v>
      </c>
      <c r="AN24" s="100">
        <v>0</v>
      </c>
      <c r="AO24" s="100">
        <v>0</v>
      </c>
      <c r="AP24" s="100">
        <v>0</v>
      </c>
      <c r="AQ24" s="100">
        <v>104</v>
      </c>
      <c r="AR24" s="100">
        <v>452.38</v>
      </c>
      <c r="AS24" s="100">
        <v>0</v>
      </c>
      <c r="AT24" s="100">
        <v>0</v>
      </c>
      <c r="AU24" s="55"/>
      <c r="AW24" s="58"/>
      <c r="AY24" s="58"/>
    </row>
    <row r="25" spans="1:51" s="26" customFormat="1" x14ac:dyDescent="0.2">
      <c r="B25" s="91"/>
      <c r="C25" s="92"/>
      <c r="D25" s="92"/>
      <c r="E25" s="92"/>
      <c r="F25" s="92"/>
      <c r="G25" s="93"/>
      <c r="H25" s="94"/>
      <c r="I25" s="95"/>
      <c r="J25" s="96"/>
      <c r="K25" s="91"/>
      <c r="L25" s="92"/>
      <c r="M25" s="91"/>
      <c r="N25" s="97"/>
      <c r="O25" s="92"/>
      <c r="P25" s="96"/>
      <c r="Q25" s="91"/>
      <c r="R25" s="92"/>
      <c r="S25" s="92"/>
      <c r="T25" s="92"/>
      <c r="U25" s="91"/>
      <c r="V25" s="97"/>
      <c r="W25" s="98"/>
      <c r="X25" s="92"/>
      <c r="Y25" s="187">
        <f>SUM(Y24)</f>
        <v>5986.38</v>
      </c>
      <c r="Z25" s="187">
        <f t="shared" ref="Z25:AT25" si="9">SUM(Z24)</f>
        <v>556.38</v>
      </c>
      <c r="AA25" s="187">
        <f t="shared" si="9"/>
        <v>5430</v>
      </c>
      <c r="AB25" s="187">
        <f t="shared" si="9"/>
        <v>0</v>
      </c>
      <c r="AC25" s="187">
        <f t="shared" si="9"/>
        <v>0</v>
      </c>
      <c r="AD25" s="187">
        <f t="shared" si="9"/>
        <v>0</v>
      </c>
      <c r="AE25" s="187">
        <f t="shared" si="9"/>
        <v>5190.38</v>
      </c>
      <c r="AF25" s="187">
        <f t="shared" si="9"/>
        <v>0</v>
      </c>
      <c r="AG25" s="187">
        <f t="shared" si="9"/>
        <v>0</v>
      </c>
      <c r="AH25" s="187">
        <f t="shared" si="9"/>
        <v>0</v>
      </c>
      <c r="AI25" s="187">
        <f t="shared" si="9"/>
        <v>135</v>
      </c>
      <c r="AJ25" s="187">
        <f t="shared" si="9"/>
        <v>550</v>
      </c>
      <c r="AK25" s="187">
        <f t="shared" si="9"/>
        <v>111</v>
      </c>
      <c r="AL25" s="187">
        <f t="shared" si="9"/>
        <v>0</v>
      </c>
      <c r="AM25" s="187">
        <f t="shared" si="9"/>
        <v>0</v>
      </c>
      <c r="AN25" s="187">
        <f t="shared" si="9"/>
        <v>0</v>
      </c>
      <c r="AO25" s="187">
        <f t="shared" si="9"/>
        <v>0</v>
      </c>
      <c r="AP25" s="187">
        <f t="shared" si="9"/>
        <v>0</v>
      </c>
      <c r="AQ25" s="187">
        <f t="shared" si="9"/>
        <v>104</v>
      </c>
      <c r="AR25" s="187">
        <f t="shared" si="9"/>
        <v>452.38</v>
      </c>
      <c r="AS25" s="187">
        <f t="shared" si="9"/>
        <v>0</v>
      </c>
      <c r="AT25" s="187">
        <f t="shared" si="9"/>
        <v>0</v>
      </c>
      <c r="AU25" s="55"/>
      <c r="AW25" s="58"/>
      <c r="AY25" s="58"/>
    </row>
    <row r="26" spans="1:51" s="26" customFormat="1" x14ac:dyDescent="0.2">
      <c r="A26" s="26">
        <v>11</v>
      </c>
      <c r="B26" s="91">
        <v>11</v>
      </c>
      <c r="C26" s="92" t="s">
        <v>123</v>
      </c>
      <c r="D26" s="92" t="s">
        <v>124</v>
      </c>
      <c r="E26" s="92" t="s">
        <v>74</v>
      </c>
      <c r="F26" s="92" t="s">
        <v>125</v>
      </c>
      <c r="G26" s="93" t="s">
        <v>126</v>
      </c>
      <c r="H26" s="94">
        <v>39398</v>
      </c>
      <c r="I26" s="95" t="s">
        <v>52</v>
      </c>
      <c r="J26" s="96" t="s">
        <v>113</v>
      </c>
      <c r="K26" s="91">
        <v>115</v>
      </c>
      <c r="L26" s="92" t="s">
        <v>127</v>
      </c>
      <c r="M26" s="91" t="s">
        <v>115</v>
      </c>
      <c r="N26" s="97" t="s">
        <v>128</v>
      </c>
      <c r="O26" s="92" t="s">
        <v>129</v>
      </c>
      <c r="P26" s="96" t="s">
        <v>58</v>
      </c>
      <c r="Q26" s="91" t="s">
        <v>116</v>
      </c>
      <c r="R26" s="92">
        <v>202219</v>
      </c>
      <c r="S26" s="92">
        <v>202219</v>
      </c>
      <c r="T26" s="92">
        <v>202219</v>
      </c>
      <c r="U26" s="91" t="s">
        <v>60</v>
      </c>
      <c r="V26" s="97"/>
      <c r="W26" s="98">
        <v>234232</v>
      </c>
      <c r="X26" s="92" t="s">
        <v>62</v>
      </c>
      <c r="Y26" s="99">
        <f t="shared" ref="Y26:Y31" si="10">SUM(AB26:AK26)</f>
        <v>5683.9</v>
      </c>
      <c r="Z26" s="99">
        <f t="shared" ref="Z26:Z31" si="11">SUM(AQ26:AT26)</f>
        <v>526.9</v>
      </c>
      <c r="AA26" s="100">
        <f t="shared" ref="AA26:AA31" si="12">SUM(Y26-Z26)</f>
        <v>5157</v>
      </c>
      <c r="AB26" s="100">
        <v>0</v>
      </c>
      <c r="AC26" s="100">
        <v>0</v>
      </c>
      <c r="AD26" s="100">
        <v>0</v>
      </c>
      <c r="AE26" s="100">
        <v>5024.8999999999996</v>
      </c>
      <c r="AF26" s="131">
        <v>0</v>
      </c>
      <c r="AG26" s="100">
        <v>0</v>
      </c>
      <c r="AH26" s="100">
        <v>0</v>
      </c>
      <c r="AI26" s="131">
        <v>109</v>
      </c>
      <c r="AJ26" s="100">
        <v>550</v>
      </c>
      <c r="AK26" s="100">
        <v>0</v>
      </c>
      <c r="AL26" s="100">
        <v>0</v>
      </c>
      <c r="AM26" s="100">
        <v>0</v>
      </c>
      <c r="AN26" s="100">
        <v>0</v>
      </c>
      <c r="AO26" s="100">
        <v>0</v>
      </c>
      <c r="AP26" s="100">
        <v>0</v>
      </c>
      <c r="AQ26" s="100">
        <v>101</v>
      </c>
      <c r="AR26" s="100">
        <v>425.9</v>
      </c>
      <c r="AS26" s="100">
        <v>0</v>
      </c>
      <c r="AT26" s="100">
        <v>0</v>
      </c>
      <c r="AU26" s="55"/>
      <c r="AW26" s="58"/>
      <c r="AY26" s="58"/>
    </row>
    <row r="27" spans="1:51" s="26" customFormat="1" x14ac:dyDescent="0.2">
      <c r="A27" s="26">
        <v>12</v>
      </c>
      <c r="B27" s="91">
        <v>12</v>
      </c>
      <c r="C27" s="92" t="s">
        <v>130</v>
      </c>
      <c r="D27" s="92" t="s">
        <v>131</v>
      </c>
      <c r="E27" s="92" t="s">
        <v>132</v>
      </c>
      <c r="F27" s="92" t="s">
        <v>133</v>
      </c>
      <c r="G27" s="93" t="s">
        <v>134</v>
      </c>
      <c r="H27" s="94">
        <v>39398</v>
      </c>
      <c r="I27" s="95" t="s">
        <v>52</v>
      </c>
      <c r="J27" s="96" t="s">
        <v>113</v>
      </c>
      <c r="K27" s="91">
        <v>115</v>
      </c>
      <c r="L27" s="92" t="s">
        <v>127</v>
      </c>
      <c r="M27" s="91" t="s">
        <v>115</v>
      </c>
      <c r="N27" s="97" t="s">
        <v>128</v>
      </c>
      <c r="O27" s="92" t="s">
        <v>129</v>
      </c>
      <c r="P27" s="96" t="s">
        <v>58</v>
      </c>
      <c r="Q27" s="91" t="s">
        <v>116</v>
      </c>
      <c r="R27" s="92">
        <v>202219</v>
      </c>
      <c r="S27" s="92">
        <v>202219</v>
      </c>
      <c r="T27" s="92">
        <v>202219</v>
      </c>
      <c r="U27" s="91" t="s">
        <v>60</v>
      </c>
      <c r="V27" s="97"/>
      <c r="W27" s="98">
        <v>270248</v>
      </c>
      <c r="X27" s="92" t="s">
        <v>62</v>
      </c>
      <c r="Y27" s="99">
        <f t="shared" si="10"/>
        <v>5343.39</v>
      </c>
      <c r="Z27" s="99">
        <f t="shared" si="11"/>
        <v>457.39</v>
      </c>
      <c r="AA27" s="100">
        <f t="shared" si="12"/>
        <v>4886</v>
      </c>
      <c r="AB27" s="100">
        <v>0</v>
      </c>
      <c r="AC27" s="100">
        <v>0</v>
      </c>
      <c r="AD27" s="100">
        <v>0</v>
      </c>
      <c r="AE27" s="100">
        <v>4600.8900000000003</v>
      </c>
      <c r="AF27" s="131">
        <v>0</v>
      </c>
      <c r="AG27" s="100">
        <v>0</v>
      </c>
      <c r="AH27" s="100">
        <v>0</v>
      </c>
      <c r="AI27" s="131">
        <v>109</v>
      </c>
      <c r="AJ27" s="100">
        <v>550</v>
      </c>
      <c r="AK27" s="100">
        <v>83.5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92</v>
      </c>
      <c r="AR27" s="100">
        <v>365.39</v>
      </c>
      <c r="AS27" s="100">
        <v>0</v>
      </c>
      <c r="AT27" s="100">
        <v>0</v>
      </c>
      <c r="AU27" s="55"/>
      <c r="AW27" s="58"/>
      <c r="AY27" s="58"/>
    </row>
    <row r="28" spans="1:51" s="26" customFormat="1" x14ac:dyDescent="0.2">
      <c r="A28" s="26">
        <v>13</v>
      </c>
      <c r="B28" s="91">
        <v>13</v>
      </c>
      <c r="C28" s="92" t="s">
        <v>135</v>
      </c>
      <c r="D28" s="92" t="s">
        <v>136</v>
      </c>
      <c r="E28" s="92" t="s">
        <v>74</v>
      </c>
      <c r="F28" s="92" t="s">
        <v>74</v>
      </c>
      <c r="G28" s="93" t="s">
        <v>137</v>
      </c>
      <c r="H28" s="94">
        <v>39463</v>
      </c>
      <c r="I28" s="95" t="s">
        <v>52</v>
      </c>
      <c r="J28" s="96" t="s">
        <v>113</v>
      </c>
      <c r="K28" s="91">
        <v>115</v>
      </c>
      <c r="L28" s="92" t="s">
        <v>138</v>
      </c>
      <c r="M28" s="91" t="s">
        <v>115</v>
      </c>
      <c r="N28" s="97" t="s">
        <v>128</v>
      </c>
      <c r="O28" s="92" t="s">
        <v>129</v>
      </c>
      <c r="P28" s="96" t="s">
        <v>58</v>
      </c>
      <c r="Q28" s="91" t="s">
        <v>116</v>
      </c>
      <c r="R28" s="92">
        <v>202219</v>
      </c>
      <c r="S28" s="92">
        <v>202219</v>
      </c>
      <c r="T28" s="92">
        <v>202219</v>
      </c>
      <c r="U28" s="91" t="s">
        <v>60</v>
      </c>
      <c r="V28" s="97"/>
      <c r="W28" s="98">
        <v>797586</v>
      </c>
      <c r="X28" s="92" t="s">
        <v>62</v>
      </c>
      <c r="Y28" s="99">
        <f t="shared" si="10"/>
        <v>5370.33</v>
      </c>
      <c r="Z28" s="99">
        <f t="shared" si="11"/>
        <v>457.33</v>
      </c>
      <c r="AA28" s="100">
        <f t="shared" si="12"/>
        <v>4913</v>
      </c>
      <c r="AB28" s="100">
        <v>0</v>
      </c>
      <c r="AC28" s="100">
        <v>0</v>
      </c>
      <c r="AD28" s="100">
        <v>0</v>
      </c>
      <c r="AE28" s="100">
        <v>4600.33</v>
      </c>
      <c r="AF28" s="131">
        <v>0</v>
      </c>
      <c r="AG28" s="100">
        <v>0</v>
      </c>
      <c r="AH28" s="100">
        <v>0</v>
      </c>
      <c r="AI28" s="131">
        <v>109</v>
      </c>
      <c r="AJ28" s="100">
        <v>550</v>
      </c>
      <c r="AK28" s="100">
        <v>111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92</v>
      </c>
      <c r="AR28" s="100">
        <v>365.33</v>
      </c>
      <c r="AS28" s="100">
        <v>0</v>
      </c>
      <c r="AT28" s="100">
        <v>0</v>
      </c>
      <c r="AU28" s="55"/>
      <c r="AW28" s="58"/>
      <c r="AY28" s="58"/>
    </row>
    <row r="29" spans="1:51" s="26" customFormat="1" x14ac:dyDescent="0.2">
      <c r="A29" s="26">
        <v>14</v>
      </c>
      <c r="B29" s="91">
        <v>14</v>
      </c>
      <c r="C29" s="92" t="s">
        <v>139</v>
      </c>
      <c r="D29" s="92" t="s">
        <v>140</v>
      </c>
      <c r="E29" s="92" t="s">
        <v>50</v>
      </c>
      <c r="F29" s="92" t="s">
        <v>119</v>
      </c>
      <c r="G29" s="93" t="s">
        <v>141</v>
      </c>
      <c r="H29" s="94">
        <v>31418</v>
      </c>
      <c r="I29" s="95" t="s">
        <v>52</v>
      </c>
      <c r="J29" s="96" t="s">
        <v>113</v>
      </c>
      <c r="K29" s="91">
        <v>115</v>
      </c>
      <c r="L29" s="92" t="s">
        <v>138</v>
      </c>
      <c r="M29" s="91" t="s">
        <v>115</v>
      </c>
      <c r="N29" s="97" t="s">
        <v>128</v>
      </c>
      <c r="O29" s="92" t="s">
        <v>129</v>
      </c>
      <c r="P29" s="96" t="s">
        <v>58</v>
      </c>
      <c r="Q29" s="91" t="s">
        <v>116</v>
      </c>
      <c r="R29" s="92">
        <v>202219</v>
      </c>
      <c r="S29" s="92">
        <v>202219</v>
      </c>
      <c r="T29" s="92">
        <v>202219</v>
      </c>
      <c r="U29" s="91" t="s">
        <v>60</v>
      </c>
      <c r="V29" s="97"/>
      <c r="W29" s="98">
        <v>797594</v>
      </c>
      <c r="X29" s="92" t="s">
        <v>62</v>
      </c>
      <c r="Y29" s="99">
        <f t="shared" si="10"/>
        <v>5843.81</v>
      </c>
      <c r="Z29" s="99">
        <f t="shared" si="11"/>
        <v>526.80999999999995</v>
      </c>
      <c r="AA29" s="100">
        <f t="shared" si="12"/>
        <v>5317</v>
      </c>
      <c r="AB29" s="100">
        <v>0</v>
      </c>
      <c r="AC29" s="100">
        <v>0</v>
      </c>
      <c r="AD29" s="100">
        <v>0</v>
      </c>
      <c r="AE29" s="100">
        <v>5024.3100000000004</v>
      </c>
      <c r="AF29" s="131">
        <v>0</v>
      </c>
      <c r="AG29" s="100">
        <v>0</v>
      </c>
      <c r="AH29" s="100">
        <v>0</v>
      </c>
      <c r="AI29" s="131">
        <v>148</v>
      </c>
      <c r="AJ29" s="100">
        <v>550</v>
      </c>
      <c r="AK29" s="100">
        <v>121.5</v>
      </c>
      <c r="AL29" s="100">
        <v>0</v>
      </c>
      <c r="AM29" s="100">
        <v>0</v>
      </c>
      <c r="AN29" s="100">
        <v>0</v>
      </c>
      <c r="AO29" s="100">
        <v>0</v>
      </c>
      <c r="AP29" s="100">
        <v>0</v>
      </c>
      <c r="AQ29" s="100">
        <v>101</v>
      </c>
      <c r="AR29" s="100">
        <v>425.81</v>
      </c>
      <c r="AS29" s="100">
        <v>0</v>
      </c>
      <c r="AT29" s="100">
        <v>0</v>
      </c>
      <c r="AU29" s="55"/>
      <c r="AW29" s="58"/>
      <c r="AY29" s="58"/>
    </row>
    <row r="30" spans="1:51" s="26" customFormat="1" x14ac:dyDescent="0.2">
      <c r="A30" s="26">
        <v>15</v>
      </c>
      <c r="B30" s="91">
        <v>15</v>
      </c>
      <c r="C30" s="92" t="s">
        <v>142</v>
      </c>
      <c r="D30" s="92" t="s">
        <v>143</v>
      </c>
      <c r="E30" s="92" t="s">
        <v>65</v>
      </c>
      <c r="F30" s="92" t="s">
        <v>74</v>
      </c>
      <c r="G30" s="93" t="s">
        <v>144</v>
      </c>
      <c r="H30" s="94">
        <v>35298</v>
      </c>
      <c r="I30" s="95" t="s">
        <v>52</v>
      </c>
      <c r="J30" s="96" t="s">
        <v>113</v>
      </c>
      <c r="K30" s="91">
        <v>115</v>
      </c>
      <c r="L30" s="92" t="s">
        <v>127</v>
      </c>
      <c r="M30" s="91" t="s">
        <v>115</v>
      </c>
      <c r="N30" s="97" t="s">
        <v>128</v>
      </c>
      <c r="O30" s="92" t="s">
        <v>129</v>
      </c>
      <c r="P30" s="96" t="s">
        <v>58</v>
      </c>
      <c r="Q30" s="91" t="s">
        <v>116</v>
      </c>
      <c r="R30" s="92">
        <v>202219</v>
      </c>
      <c r="S30" s="92">
        <v>202219</v>
      </c>
      <c r="T30" s="92">
        <v>202219</v>
      </c>
      <c r="U30" s="91" t="s">
        <v>60</v>
      </c>
      <c r="V30" s="97"/>
      <c r="W30" s="98">
        <v>797608</v>
      </c>
      <c r="X30" s="92" t="s">
        <v>62</v>
      </c>
      <c r="Y30" s="99">
        <f t="shared" si="10"/>
        <v>5420.39</v>
      </c>
      <c r="Z30" s="99">
        <f t="shared" si="11"/>
        <v>457.39</v>
      </c>
      <c r="AA30" s="100">
        <f t="shared" si="12"/>
        <v>4963</v>
      </c>
      <c r="AB30" s="100">
        <v>0</v>
      </c>
      <c r="AC30" s="100">
        <v>0</v>
      </c>
      <c r="AD30" s="100">
        <v>0</v>
      </c>
      <c r="AE30" s="100">
        <v>4600.8900000000003</v>
      </c>
      <c r="AF30" s="131">
        <v>0</v>
      </c>
      <c r="AG30" s="100">
        <v>0</v>
      </c>
      <c r="AH30" s="100">
        <v>0</v>
      </c>
      <c r="AI30" s="131">
        <v>148</v>
      </c>
      <c r="AJ30" s="100">
        <v>550</v>
      </c>
      <c r="AK30" s="100">
        <v>121.5</v>
      </c>
      <c r="AL30" s="100">
        <v>0</v>
      </c>
      <c r="AM30" s="100">
        <v>0</v>
      </c>
      <c r="AN30" s="100">
        <v>0</v>
      </c>
      <c r="AO30" s="100">
        <v>0</v>
      </c>
      <c r="AP30" s="100">
        <v>0</v>
      </c>
      <c r="AQ30" s="100">
        <v>92</v>
      </c>
      <c r="AR30" s="100">
        <v>365.39</v>
      </c>
      <c r="AS30" s="100">
        <v>0</v>
      </c>
      <c r="AT30" s="100">
        <v>0</v>
      </c>
      <c r="AU30" s="55"/>
      <c r="AW30" s="58"/>
      <c r="AY30" s="58"/>
    </row>
    <row r="31" spans="1:51" s="26" customFormat="1" x14ac:dyDescent="0.2">
      <c r="A31" s="26">
        <v>16</v>
      </c>
      <c r="B31" s="91">
        <v>16</v>
      </c>
      <c r="C31" s="92" t="s">
        <v>145</v>
      </c>
      <c r="D31" s="92" t="s">
        <v>146</v>
      </c>
      <c r="E31" s="92" t="s">
        <v>125</v>
      </c>
      <c r="F31" s="92" t="s">
        <v>65</v>
      </c>
      <c r="G31" s="93" t="s">
        <v>147</v>
      </c>
      <c r="H31" s="94">
        <v>40375</v>
      </c>
      <c r="I31" s="95" t="s">
        <v>52</v>
      </c>
      <c r="J31" s="96" t="s">
        <v>113</v>
      </c>
      <c r="K31" s="91">
        <v>115</v>
      </c>
      <c r="L31" s="92" t="s">
        <v>138</v>
      </c>
      <c r="M31" s="91" t="s">
        <v>115</v>
      </c>
      <c r="N31" s="97" t="s">
        <v>128</v>
      </c>
      <c r="O31" s="92" t="s">
        <v>129</v>
      </c>
      <c r="P31" s="96" t="s">
        <v>58</v>
      </c>
      <c r="Q31" s="91" t="s">
        <v>116</v>
      </c>
      <c r="R31" s="92">
        <v>202219</v>
      </c>
      <c r="S31" s="92">
        <v>202219</v>
      </c>
      <c r="T31" s="92">
        <v>202219</v>
      </c>
      <c r="U31" s="91" t="s">
        <v>60</v>
      </c>
      <c r="V31" s="97"/>
      <c r="W31" s="98">
        <v>580927</v>
      </c>
      <c r="X31" s="92" t="s">
        <v>62</v>
      </c>
      <c r="Y31" s="99">
        <f t="shared" si="10"/>
        <v>5905.9</v>
      </c>
      <c r="Z31" s="99">
        <f t="shared" si="11"/>
        <v>526.9</v>
      </c>
      <c r="AA31" s="100">
        <f t="shared" si="12"/>
        <v>5379</v>
      </c>
      <c r="AB31" s="100">
        <v>0</v>
      </c>
      <c r="AC31" s="100">
        <v>0</v>
      </c>
      <c r="AD31" s="100">
        <v>0</v>
      </c>
      <c r="AE31" s="100">
        <v>5024.8999999999996</v>
      </c>
      <c r="AF31" s="131">
        <v>0</v>
      </c>
      <c r="AG31" s="100">
        <v>0</v>
      </c>
      <c r="AH31" s="100">
        <v>0</v>
      </c>
      <c r="AI31" s="131">
        <v>109</v>
      </c>
      <c r="AJ31" s="100">
        <v>550</v>
      </c>
      <c r="AK31" s="100">
        <v>222</v>
      </c>
      <c r="AL31" s="100">
        <v>0</v>
      </c>
      <c r="AM31" s="100">
        <v>0</v>
      </c>
      <c r="AN31" s="100">
        <v>0</v>
      </c>
      <c r="AO31" s="100">
        <v>0</v>
      </c>
      <c r="AP31" s="100">
        <v>0</v>
      </c>
      <c r="AQ31" s="100">
        <v>101</v>
      </c>
      <c r="AR31" s="100">
        <v>425.9</v>
      </c>
      <c r="AS31" s="100">
        <v>0</v>
      </c>
      <c r="AT31" s="100">
        <v>0</v>
      </c>
      <c r="AU31" s="55"/>
    </row>
    <row r="32" spans="1:51" s="26" customFormat="1" x14ac:dyDescent="0.2">
      <c r="B32" s="91"/>
      <c r="C32" s="92"/>
      <c r="D32" s="92"/>
      <c r="E32" s="92"/>
      <c r="F32" s="92"/>
      <c r="G32" s="93"/>
      <c r="H32" s="94"/>
      <c r="I32" s="95"/>
      <c r="J32" s="96"/>
      <c r="K32" s="91"/>
      <c r="L32" s="92"/>
      <c r="M32" s="91"/>
      <c r="N32" s="97"/>
      <c r="O32" s="92"/>
      <c r="P32" s="96"/>
      <c r="Q32" s="91"/>
      <c r="R32" s="92"/>
      <c r="S32" s="92"/>
      <c r="T32" s="92"/>
      <c r="U32" s="91"/>
      <c r="V32" s="97"/>
      <c r="W32" s="98"/>
      <c r="X32" s="92"/>
      <c r="Y32" s="187">
        <f>SUM(Y26:Y31)</f>
        <v>33567.72</v>
      </c>
      <c r="Z32" s="187">
        <f t="shared" ref="Z32:AT32" si="13">SUM(Z26:Z31)</f>
        <v>2952.72</v>
      </c>
      <c r="AA32" s="187">
        <f t="shared" si="13"/>
        <v>30615</v>
      </c>
      <c r="AB32" s="187">
        <f t="shared" si="13"/>
        <v>0</v>
      </c>
      <c r="AC32" s="187">
        <f t="shared" si="13"/>
        <v>0</v>
      </c>
      <c r="AD32" s="187">
        <f t="shared" si="13"/>
        <v>0</v>
      </c>
      <c r="AE32" s="187">
        <f t="shared" si="13"/>
        <v>28876.22</v>
      </c>
      <c r="AF32" s="187">
        <f t="shared" si="13"/>
        <v>0</v>
      </c>
      <c r="AG32" s="187">
        <f t="shared" si="13"/>
        <v>0</v>
      </c>
      <c r="AH32" s="187">
        <f t="shared" si="13"/>
        <v>0</v>
      </c>
      <c r="AI32" s="187">
        <f t="shared" si="13"/>
        <v>732</v>
      </c>
      <c r="AJ32" s="187">
        <f t="shared" si="13"/>
        <v>3300</v>
      </c>
      <c r="AK32" s="187">
        <f t="shared" si="13"/>
        <v>659.5</v>
      </c>
      <c r="AL32" s="187">
        <f t="shared" si="13"/>
        <v>0</v>
      </c>
      <c r="AM32" s="187">
        <f t="shared" si="13"/>
        <v>0</v>
      </c>
      <c r="AN32" s="187">
        <f t="shared" si="13"/>
        <v>0</v>
      </c>
      <c r="AO32" s="187">
        <f t="shared" si="13"/>
        <v>0</v>
      </c>
      <c r="AP32" s="187">
        <f t="shared" si="13"/>
        <v>0</v>
      </c>
      <c r="AQ32" s="187">
        <f t="shared" si="13"/>
        <v>579</v>
      </c>
      <c r="AR32" s="187">
        <f t="shared" si="13"/>
        <v>2373.7199999999998</v>
      </c>
      <c r="AS32" s="187">
        <f t="shared" si="13"/>
        <v>0</v>
      </c>
      <c r="AT32" s="187">
        <f t="shared" si="13"/>
        <v>0</v>
      </c>
      <c r="AU32" s="55"/>
    </row>
    <row r="33" spans="1:47" s="26" customFormat="1" x14ac:dyDescent="0.2">
      <c r="A33" s="26">
        <v>17</v>
      </c>
      <c r="B33" s="91">
        <v>17</v>
      </c>
      <c r="C33" s="92" t="s">
        <v>148</v>
      </c>
      <c r="D33" s="92" t="s">
        <v>149</v>
      </c>
      <c r="E33" s="92" t="s">
        <v>150</v>
      </c>
      <c r="F33" s="92" t="s">
        <v>125</v>
      </c>
      <c r="G33" s="93" t="s">
        <v>151</v>
      </c>
      <c r="H33" s="94">
        <v>39398</v>
      </c>
      <c r="I33" s="95" t="s">
        <v>52</v>
      </c>
      <c r="J33" s="96" t="s">
        <v>113</v>
      </c>
      <c r="K33" s="91">
        <v>115</v>
      </c>
      <c r="L33" s="92" t="s">
        <v>114</v>
      </c>
      <c r="M33" s="91" t="s">
        <v>115</v>
      </c>
      <c r="N33" s="97" t="s">
        <v>152</v>
      </c>
      <c r="O33" s="92" t="s">
        <v>153</v>
      </c>
      <c r="P33" s="96" t="s">
        <v>58</v>
      </c>
      <c r="Q33" s="91" t="s">
        <v>116</v>
      </c>
      <c r="R33" s="92">
        <v>202219</v>
      </c>
      <c r="S33" s="92">
        <v>202219</v>
      </c>
      <c r="T33" s="92">
        <v>202219</v>
      </c>
      <c r="U33" s="91" t="s">
        <v>60</v>
      </c>
      <c r="V33" s="97"/>
      <c r="W33" s="98">
        <v>580919</v>
      </c>
      <c r="X33" s="92" t="s">
        <v>62</v>
      </c>
      <c r="Y33" s="99">
        <f>SUM(AB33:AK33)</f>
        <v>6237.62</v>
      </c>
      <c r="Z33" s="99">
        <f>SUM(AQ33:AT33)</f>
        <v>582.62</v>
      </c>
      <c r="AA33" s="100">
        <f>SUM(Y33-Z33)</f>
        <v>5655</v>
      </c>
      <c r="AB33" s="100">
        <v>0</v>
      </c>
      <c r="AC33" s="100">
        <v>0</v>
      </c>
      <c r="AD33" s="100">
        <v>0</v>
      </c>
      <c r="AE33" s="100">
        <v>5335.62</v>
      </c>
      <c r="AF33" s="131">
        <v>0</v>
      </c>
      <c r="AG33" s="100">
        <v>0</v>
      </c>
      <c r="AH33" s="100">
        <v>0</v>
      </c>
      <c r="AI33" s="131">
        <v>109</v>
      </c>
      <c r="AJ33" s="100">
        <v>550</v>
      </c>
      <c r="AK33" s="100">
        <v>243</v>
      </c>
      <c r="AL33" s="100">
        <v>0</v>
      </c>
      <c r="AM33" s="100">
        <v>0</v>
      </c>
      <c r="AN33" s="100">
        <v>0</v>
      </c>
      <c r="AO33" s="100">
        <v>0</v>
      </c>
      <c r="AP33" s="100">
        <v>0</v>
      </c>
      <c r="AQ33" s="100">
        <v>107</v>
      </c>
      <c r="AR33" s="100">
        <v>475.62</v>
      </c>
      <c r="AS33" s="100">
        <v>0</v>
      </c>
      <c r="AT33" s="100">
        <v>0</v>
      </c>
      <c r="AU33" s="55"/>
    </row>
    <row r="34" spans="1:47" s="26" customFormat="1" x14ac:dyDescent="0.2">
      <c r="B34" s="91"/>
      <c r="C34" s="92"/>
      <c r="D34" s="92"/>
      <c r="E34" s="92"/>
      <c r="F34" s="92"/>
      <c r="G34" s="93"/>
      <c r="H34" s="94"/>
      <c r="I34" s="95"/>
      <c r="J34" s="96"/>
      <c r="K34" s="91"/>
      <c r="L34" s="92"/>
      <c r="M34" s="91"/>
      <c r="N34" s="97"/>
      <c r="O34" s="92"/>
      <c r="P34" s="96"/>
      <c r="Q34" s="91"/>
      <c r="R34" s="92"/>
      <c r="S34" s="92"/>
      <c r="T34" s="92"/>
      <c r="U34" s="91"/>
      <c r="V34" s="97"/>
      <c r="W34" s="98"/>
      <c r="X34" s="92"/>
      <c r="Y34" s="187">
        <f>SUM(Y33)</f>
        <v>6237.62</v>
      </c>
      <c r="Z34" s="187">
        <f t="shared" ref="Z34:AT34" si="14">SUM(Z33)</f>
        <v>582.62</v>
      </c>
      <c r="AA34" s="187">
        <f t="shared" si="14"/>
        <v>5655</v>
      </c>
      <c r="AB34" s="187">
        <f t="shared" si="14"/>
        <v>0</v>
      </c>
      <c r="AC34" s="187">
        <f t="shared" si="14"/>
        <v>0</v>
      </c>
      <c r="AD34" s="187">
        <f t="shared" si="14"/>
        <v>0</v>
      </c>
      <c r="AE34" s="187">
        <f t="shared" si="14"/>
        <v>5335.62</v>
      </c>
      <c r="AF34" s="187">
        <f t="shared" si="14"/>
        <v>0</v>
      </c>
      <c r="AG34" s="187">
        <f t="shared" si="14"/>
        <v>0</v>
      </c>
      <c r="AH34" s="187">
        <f t="shared" si="14"/>
        <v>0</v>
      </c>
      <c r="AI34" s="187">
        <f t="shared" si="14"/>
        <v>109</v>
      </c>
      <c r="AJ34" s="187">
        <f t="shared" si="14"/>
        <v>550</v>
      </c>
      <c r="AK34" s="187">
        <f t="shared" si="14"/>
        <v>243</v>
      </c>
      <c r="AL34" s="187">
        <f t="shared" si="14"/>
        <v>0</v>
      </c>
      <c r="AM34" s="187">
        <f t="shared" si="14"/>
        <v>0</v>
      </c>
      <c r="AN34" s="187">
        <f t="shared" si="14"/>
        <v>0</v>
      </c>
      <c r="AO34" s="187">
        <f t="shared" si="14"/>
        <v>0</v>
      </c>
      <c r="AP34" s="187">
        <f t="shared" si="14"/>
        <v>0</v>
      </c>
      <c r="AQ34" s="187">
        <f t="shared" si="14"/>
        <v>107</v>
      </c>
      <c r="AR34" s="187">
        <f t="shared" si="14"/>
        <v>475.62</v>
      </c>
      <c r="AS34" s="187">
        <f t="shared" si="14"/>
        <v>0</v>
      </c>
      <c r="AT34" s="187">
        <f t="shared" si="14"/>
        <v>0</v>
      </c>
      <c r="AU34" s="55"/>
    </row>
    <row r="35" spans="1:47" s="26" customFormat="1" x14ac:dyDescent="0.2">
      <c r="B35" s="91"/>
      <c r="C35" s="92"/>
      <c r="D35" s="92"/>
      <c r="E35" s="92"/>
      <c r="F35" s="92"/>
      <c r="G35" s="93"/>
      <c r="H35" s="94"/>
      <c r="I35" s="95"/>
      <c r="J35" s="96"/>
      <c r="K35" s="91"/>
      <c r="L35" s="92"/>
      <c r="M35" s="91"/>
      <c r="N35" s="97"/>
      <c r="O35" s="92"/>
      <c r="P35" s="96"/>
      <c r="Q35" s="91"/>
      <c r="R35" s="92"/>
      <c r="S35" s="92"/>
      <c r="T35" s="92"/>
      <c r="U35" s="91"/>
      <c r="V35" s="97"/>
      <c r="W35" s="98"/>
      <c r="X35" s="92"/>
      <c r="Y35" s="187">
        <f>SUM(Y34,Y32,Y25,Y23)</f>
        <v>51825.340000000004</v>
      </c>
      <c r="Z35" s="187">
        <f t="shared" ref="Z35:AT35" si="15">SUM(Z34,Z32,Z25,Z23)</f>
        <v>4674.34</v>
      </c>
      <c r="AA35" s="187">
        <f t="shared" si="15"/>
        <v>47151</v>
      </c>
      <c r="AB35" s="187">
        <f t="shared" si="15"/>
        <v>0</v>
      </c>
      <c r="AC35" s="187">
        <f t="shared" si="15"/>
        <v>0</v>
      </c>
      <c r="AD35" s="187">
        <f t="shared" si="15"/>
        <v>0</v>
      </c>
      <c r="AE35" s="187">
        <f t="shared" si="15"/>
        <v>44737.840000000004</v>
      </c>
      <c r="AF35" s="187">
        <f t="shared" si="15"/>
        <v>0</v>
      </c>
      <c r="AG35" s="187">
        <f t="shared" si="15"/>
        <v>0</v>
      </c>
      <c r="AH35" s="187">
        <f t="shared" si="15"/>
        <v>0</v>
      </c>
      <c r="AI35" s="187">
        <f t="shared" si="15"/>
        <v>1124</v>
      </c>
      <c r="AJ35" s="187">
        <f t="shared" si="15"/>
        <v>4950</v>
      </c>
      <c r="AK35" s="187">
        <f t="shared" si="15"/>
        <v>1013.5</v>
      </c>
      <c r="AL35" s="187">
        <f t="shared" si="15"/>
        <v>0</v>
      </c>
      <c r="AM35" s="187">
        <f t="shared" si="15"/>
        <v>0</v>
      </c>
      <c r="AN35" s="187">
        <f t="shared" si="15"/>
        <v>0</v>
      </c>
      <c r="AO35" s="187">
        <f t="shared" si="15"/>
        <v>0</v>
      </c>
      <c r="AP35" s="187">
        <f t="shared" si="15"/>
        <v>0</v>
      </c>
      <c r="AQ35" s="187">
        <f t="shared" si="15"/>
        <v>897</v>
      </c>
      <c r="AR35" s="187">
        <f t="shared" si="15"/>
        <v>3777.3399999999997</v>
      </c>
      <c r="AS35" s="187">
        <f t="shared" si="15"/>
        <v>0</v>
      </c>
      <c r="AT35" s="187">
        <f t="shared" si="15"/>
        <v>0</v>
      </c>
      <c r="AU35" s="55"/>
    </row>
    <row r="36" spans="1:47" s="26" customFormat="1" x14ac:dyDescent="0.2">
      <c r="B36" s="91"/>
      <c r="C36" s="92"/>
      <c r="D36" s="92"/>
      <c r="E36" s="92"/>
      <c r="F36" s="92"/>
      <c r="G36" s="93"/>
      <c r="H36" s="94"/>
      <c r="I36" s="95"/>
      <c r="J36" s="96"/>
      <c r="K36" s="91"/>
      <c r="L36" s="92"/>
      <c r="M36" s="91"/>
      <c r="N36" s="97"/>
      <c r="O36" s="92"/>
      <c r="P36" s="96"/>
      <c r="Q36" s="91"/>
      <c r="R36" s="92"/>
      <c r="S36" s="92"/>
      <c r="T36" s="92"/>
      <c r="U36" s="91"/>
      <c r="V36" s="97"/>
      <c r="W36" s="98"/>
      <c r="X36" s="92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55"/>
    </row>
    <row r="37" spans="1:47" s="26" customFormat="1" x14ac:dyDescent="0.2">
      <c r="B37" s="91"/>
      <c r="C37" s="92"/>
      <c r="D37" s="92"/>
      <c r="E37" s="92"/>
      <c r="F37" s="92"/>
      <c r="G37" s="93"/>
      <c r="H37" s="94"/>
      <c r="I37" s="95"/>
      <c r="J37" s="96"/>
      <c r="K37" s="91"/>
      <c r="L37" s="92"/>
      <c r="M37" s="91"/>
      <c r="N37" s="97"/>
      <c r="O37" s="92"/>
      <c r="P37" s="96"/>
      <c r="Q37" s="91"/>
      <c r="R37" s="92"/>
      <c r="S37" s="92"/>
      <c r="T37" s="92"/>
      <c r="U37" s="91"/>
      <c r="V37" s="97"/>
      <c r="W37" s="98"/>
      <c r="X37" s="92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55"/>
    </row>
    <row r="38" spans="1:47" s="26" customFormat="1" x14ac:dyDescent="0.2">
      <c r="A38" s="26">
        <v>47</v>
      </c>
      <c r="B38" s="91">
        <v>33</v>
      </c>
      <c r="C38" s="92" t="s">
        <v>230</v>
      </c>
      <c r="D38" s="92" t="s">
        <v>231</v>
      </c>
      <c r="E38" s="92" t="s">
        <v>232</v>
      </c>
      <c r="F38" s="92" t="s">
        <v>233</v>
      </c>
      <c r="G38" s="93" t="s">
        <v>234</v>
      </c>
      <c r="H38" s="94">
        <v>44439</v>
      </c>
      <c r="I38" s="95" t="s">
        <v>52</v>
      </c>
      <c r="J38" s="96" t="s">
        <v>158</v>
      </c>
      <c r="K38" s="91">
        <v>114</v>
      </c>
      <c r="L38" s="92" t="s">
        <v>235</v>
      </c>
      <c r="M38" s="91" t="s">
        <v>115</v>
      </c>
      <c r="N38" s="97" t="s">
        <v>56</v>
      </c>
      <c r="O38" s="92" t="s">
        <v>57</v>
      </c>
      <c r="P38" s="96" t="s">
        <v>58</v>
      </c>
      <c r="Q38" s="91" t="s">
        <v>163</v>
      </c>
      <c r="R38" s="92">
        <v>202219</v>
      </c>
      <c r="S38" s="92">
        <v>202219</v>
      </c>
      <c r="T38" s="92">
        <v>202219</v>
      </c>
      <c r="U38" s="91" t="s">
        <v>60</v>
      </c>
      <c r="V38" s="97"/>
      <c r="W38" s="98">
        <v>864413</v>
      </c>
      <c r="X38" s="92" t="s">
        <v>62</v>
      </c>
      <c r="Y38" s="99">
        <f t="shared" ref="Y38:Y44" si="16">SUM(AB38:AK38)</f>
        <v>2952.69</v>
      </c>
      <c r="Z38" s="99">
        <f t="shared" ref="Z38:Z44" si="17">SUM(AQ38:AT38)</f>
        <v>40.69</v>
      </c>
      <c r="AA38" s="100">
        <f t="shared" ref="AA38:AA44" si="18">SUM(Y38-Z38)</f>
        <v>2912</v>
      </c>
      <c r="AB38" s="100">
        <v>0</v>
      </c>
      <c r="AC38" s="100">
        <v>0</v>
      </c>
      <c r="AD38" s="100">
        <v>2952.69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40.69</v>
      </c>
      <c r="AS38" s="100">
        <v>0</v>
      </c>
      <c r="AT38" s="100">
        <v>0</v>
      </c>
      <c r="AU38" s="55"/>
    </row>
    <row r="39" spans="1:47" s="26" customFormat="1" outlineLevel="2" x14ac:dyDescent="0.2">
      <c r="A39" s="26">
        <v>48</v>
      </c>
      <c r="B39" s="91">
        <v>34</v>
      </c>
      <c r="C39" s="92" t="s">
        <v>236</v>
      </c>
      <c r="D39" s="92" t="s">
        <v>237</v>
      </c>
      <c r="E39" s="92" t="s">
        <v>233</v>
      </c>
      <c r="F39" s="92" t="s">
        <v>238</v>
      </c>
      <c r="G39" s="93" t="s">
        <v>239</v>
      </c>
      <c r="H39" s="94">
        <v>44439</v>
      </c>
      <c r="I39" s="95" t="s">
        <v>52</v>
      </c>
      <c r="J39" s="96" t="s">
        <v>158</v>
      </c>
      <c r="K39" s="91">
        <v>114</v>
      </c>
      <c r="L39" s="92" t="s">
        <v>235</v>
      </c>
      <c r="M39" s="91" t="s">
        <v>115</v>
      </c>
      <c r="N39" s="97" t="s">
        <v>56</v>
      </c>
      <c r="O39" s="92" t="s">
        <v>57</v>
      </c>
      <c r="P39" s="96" t="s">
        <v>58</v>
      </c>
      <c r="Q39" s="91" t="s">
        <v>163</v>
      </c>
      <c r="R39" s="92">
        <v>202219</v>
      </c>
      <c r="S39" s="92">
        <v>202219</v>
      </c>
      <c r="T39" s="92">
        <v>202219</v>
      </c>
      <c r="U39" s="91" t="s">
        <v>60</v>
      </c>
      <c r="V39" s="97"/>
      <c r="W39" s="98">
        <v>864421</v>
      </c>
      <c r="X39" s="92" t="s">
        <v>62</v>
      </c>
      <c r="Y39" s="99">
        <f t="shared" si="16"/>
        <v>2952.69</v>
      </c>
      <c r="Z39" s="99">
        <f t="shared" si="17"/>
        <v>40.69</v>
      </c>
      <c r="AA39" s="100">
        <f t="shared" si="18"/>
        <v>2912</v>
      </c>
      <c r="AB39" s="100">
        <v>0</v>
      </c>
      <c r="AC39" s="100">
        <v>0</v>
      </c>
      <c r="AD39" s="100">
        <v>2952.69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40.69</v>
      </c>
      <c r="AS39" s="100">
        <v>0</v>
      </c>
      <c r="AT39" s="100">
        <v>0</v>
      </c>
      <c r="AU39" s="55"/>
    </row>
    <row r="40" spans="1:47" s="26" customFormat="1" outlineLevel="2" x14ac:dyDescent="0.2">
      <c r="A40" s="26">
        <v>49</v>
      </c>
      <c r="B40" s="91">
        <v>35</v>
      </c>
      <c r="C40" s="92" t="s">
        <v>240</v>
      </c>
      <c r="D40" s="92" t="s">
        <v>241</v>
      </c>
      <c r="E40" s="92" t="s">
        <v>65</v>
      </c>
      <c r="F40" s="92" t="s">
        <v>242</v>
      </c>
      <c r="G40" s="93" t="s">
        <v>243</v>
      </c>
      <c r="H40" s="94">
        <v>44439</v>
      </c>
      <c r="I40" s="95" t="s">
        <v>52</v>
      </c>
      <c r="J40" s="96" t="s">
        <v>158</v>
      </c>
      <c r="K40" s="91">
        <v>114</v>
      </c>
      <c r="L40" s="92" t="s">
        <v>235</v>
      </c>
      <c r="M40" s="91" t="s">
        <v>115</v>
      </c>
      <c r="N40" s="97" t="s">
        <v>56</v>
      </c>
      <c r="O40" s="92" t="s">
        <v>57</v>
      </c>
      <c r="P40" s="96" t="s">
        <v>58</v>
      </c>
      <c r="Q40" s="91" t="s">
        <v>163</v>
      </c>
      <c r="R40" s="92">
        <v>202219</v>
      </c>
      <c r="S40" s="92">
        <v>202219</v>
      </c>
      <c r="T40" s="92">
        <v>202219</v>
      </c>
      <c r="U40" s="91" t="s">
        <v>60</v>
      </c>
      <c r="V40" s="97"/>
      <c r="W40" s="98">
        <v>864439</v>
      </c>
      <c r="X40" s="92" t="s">
        <v>62</v>
      </c>
      <c r="Y40" s="99">
        <f t="shared" si="16"/>
        <v>2952.69</v>
      </c>
      <c r="Z40" s="99">
        <f t="shared" si="17"/>
        <v>40.69</v>
      </c>
      <c r="AA40" s="100">
        <f t="shared" si="18"/>
        <v>2912</v>
      </c>
      <c r="AB40" s="100">
        <v>0</v>
      </c>
      <c r="AC40" s="100">
        <v>0</v>
      </c>
      <c r="AD40" s="100">
        <v>2952.69</v>
      </c>
      <c r="AE40" s="100">
        <v>0</v>
      </c>
      <c r="AF40" s="100">
        <v>0</v>
      </c>
      <c r="AG40" s="100">
        <v>0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40.69</v>
      </c>
      <c r="AS40" s="100">
        <v>0</v>
      </c>
      <c r="AT40" s="100">
        <v>0</v>
      </c>
      <c r="AU40" s="55"/>
    </row>
    <row r="41" spans="1:47" s="26" customFormat="1" outlineLevel="2" x14ac:dyDescent="0.2">
      <c r="A41" s="26">
        <v>50</v>
      </c>
      <c r="B41" s="91">
        <v>49</v>
      </c>
      <c r="C41" s="92" t="s">
        <v>312</v>
      </c>
      <c r="D41" s="92" t="s">
        <v>313</v>
      </c>
      <c r="E41" s="92" t="s">
        <v>65</v>
      </c>
      <c r="F41" s="92" t="s">
        <v>199</v>
      </c>
      <c r="G41" s="93" t="s">
        <v>314</v>
      </c>
      <c r="H41" s="94">
        <v>44439</v>
      </c>
      <c r="I41" s="95" t="s">
        <v>52</v>
      </c>
      <c r="J41" s="96" t="s">
        <v>158</v>
      </c>
      <c r="K41" s="91">
        <v>114</v>
      </c>
      <c r="L41" s="92" t="s">
        <v>315</v>
      </c>
      <c r="M41" s="91" t="s">
        <v>115</v>
      </c>
      <c r="N41" s="97" t="s">
        <v>56</v>
      </c>
      <c r="O41" s="92" t="s">
        <v>57</v>
      </c>
      <c r="P41" s="96" t="s">
        <v>58</v>
      </c>
      <c r="Q41" s="91" t="s">
        <v>163</v>
      </c>
      <c r="R41" s="92">
        <v>202219</v>
      </c>
      <c r="S41" s="92">
        <v>202219</v>
      </c>
      <c r="T41" s="92">
        <v>202219</v>
      </c>
      <c r="U41" s="91" t="s">
        <v>60</v>
      </c>
      <c r="V41" s="97"/>
      <c r="W41" s="98">
        <v>468280</v>
      </c>
      <c r="X41" s="92" t="s">
        <v>62</v>
      </c>
      <c r="Y41" s="99">
        <f t="shared" si="16"/>
        <v>3975.33</v>
      </c>
      <c r="Z41" s="99">
        <f t="shared" si="17"/>
        <v>297.33</v>
      </c>
      <c r="AA41" s="100">
        <f t="shared" si="18"/>
        <v>3678</v>
      </c>
      <c r="AB41" s="100">
        <v>0</v>
      </c>
      <c r="AC41" s="100">
        <v>0</v>
      </c>
      <c r="AD41" s="100">
        <v>3975.33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297.33</v>
      </c>
      <c r="AS41" s="100">
        <v>0</v>
      </c>
      <c r="AT41" s="100">
        <v>0</v>
      </c>
      <c r="AU41" s="55"/>
    </row>
    <row r="42" spans="1:47" s="26" customFormat="1" outlineLevel="2" x14ac:dyDescent="0.2">
      <c r="A42" s="26">
        <v>51</v>
      </c>
      <c r="B42" s="91">
        <v>56</v>
      </c>
      <c r="C42" s="92" t="s">
        <v>357</v>
      </c>
      <c r="D42" s="92" t="s">
        <v>358</v>
      </c>
      <c r="E42" s="92" t="s">
        <v>359</v>
      </c>
      <c r="F42" s="92" t="s">
        <v>171</v>
      </c>
      <c r="G42" s="93" t="s">
        <v>360</v>
      </c>
      <c r="H42" s="94">
        <v>44439</v>
      </c>
      <c r="I42" s="95" t="s">
        <v>52</v>
      </c>
      <c r="J42" s="96" t="s">
        <v>158</v>
      </c>
      <c r="K42" s="91">
        <v>114</v>
      </c>
      <c r="L42" s="92" t="s">
        <v>361</v>
      </c>
      <c r="M42" s="91" t="s">
        <v>115</v>
      </c>
      <c r="N42" s="97" t="s">
        <v>56</v>
      </c>
      <c r="O42" s="92" t="s">
        <v>57</v>
      </c>
      <c r="P42" s="96" t="s">
        <v>58</v>
      </c>
      <c r="Q42" s="91" t="s">
        <v>163</v>
      </c>
      <c r="R42" s="92">
        <v>202219</v>
      </c>
      <c r="S42" s="92">
        <v>202219</v>
      </c>
      <c r="T42" s="92">
        <v>202219</v>
      </c>
      <c r="U42" s="91" t="s">
        <v>60</v>
      </c>
      <c r="V42" s="97"/>
      <c r="W42" s="98">
        <v>870183</v>
      </c>
      <c r="X42" s="92" t="s">
        <v>62</v>
      </c>
      <c r="Y42" s="99">
        <f t="shared" si="16"/>
        <v>3530.57</v>
      </c>
      <c r="Z42" s="99">
        <f t="shared" si="17"/>
        <v>141.57</v>
      </c>
      <c r="AA42" s="100">
        <f t="shared" si="18"/>
        <v>3389</v>
      </c>
      <c r="AB42" s="100">
        <v>0</v>
      </c>
      <c r="AC42" s="100">
        <v>0</v>
      </c>
      <c r="AD42" s="100">
        <v>3530.57</v>
      </c>
      <c r="AE42" s="100">
        <v>0</v>
      </c>
      <c r="AF42" s="100">
        <v>0</v>
      </c>
      <c r="AG42" s="100">
        <v>0</v>
      </c>
      <c r="AH42" s="100">
        <v>0</v>
      </c>
      <c r="AI42" s="100">
        <v>0</v>
      </c>
      <c r="AJ42" s="100">
        <v>0</v>
      </c>
      <c r="AK42" s="100">
        <v>0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v>0</v>
      </c>
      <c r="AR42" s="100">
        <v>141.57</v>
      </c>
      <c r="AS42" s="100">
        <v>0</v>
      </c>
      <c r="AT42" s="100">
        <v>0</v>
      </c>
      <c r="AU42" s="55"/>
    </row>
    <row r="43" spans="1:47" s="26" customFormat="1" outlineLevel="2" x14ac:dyDescent="0.2">
      <c r="A43" s="26">
        <v>52</v>
      </c>
      <c r="B43" s="91">
        <v>60</v>
      </c>
      <c r="C43" s="92" t="s">
        <v>379</v>
      </c>
      <c r="D43" s="92" t="s">
        <v>380</v>
      </c>
      <c r="E43" s="92" t="s">
        <v>65</v>
      </c>
      <c r="F43" s="92" t="s">
        <v>381</v>
      </c>
      <c r="G43" s="93" t="s">
        <v>382</v>
      </c>
      <c r="H43" s="94">
        <v>44439</v>
      </c>
      <c r="I43" s="95" t="s">
        <v>52</v>
      </c>
      <c r="J43" s="96" t="s">
        <v>158</v>
      </c>
      <c r="K43" s="91">
        <v>114</v>
      </c>
      <c r="L43" s="92" t="s">
        <v>383</v>
      </c>
      <c r="M43" s="91" t="s">
        <v>115</v>
      </c>
      <c r="N43" s="97" t="s">
        <v>56</v>
      </c>
      <c r="O43" s="92" t="s">
        <v>57</v>
      </c>
      <c r="P43" s="96" t="s">
        <v>58</v>
      </c>
      <c r="Q43" s="91" t="s">
        <v>163</v>
      </c>
      <c r="R43" s="92">
        <v>202219</v>
      </c>
      <c r="S43" s="92">
        <v>202219</v>
      </c>
      <c r="T43" s="92">
        <v>202219</v>
      </c>
      <c r="U43" s="91" t="s">
        <v>60</v>
      </c>
      <c r="V43" s="97"/>
      <c r="W43" s="98">
        <v>864617</v>
      </c>
      <c r="X43" s="92" t="s">
        <v>62</v>
      </c>
      <c r="Y43" s="99">
        <f t="shared" si="16"/>
        <v>5565.35</v>
      </c>
      <c r="Z43" s="99">
        <f t="shared" si="17"/>
        <v>513.34</v>
      </c>
      <c r="AA43" s="100">
        <f t="shared" si="18"/>
        <v>5052.01</v>
      </c>
      <c r="AB43" s="100">
        <v>0</v>
      </c>
      <c r="AC43" s="100">
        <v>0</v>
      </c>
      <c r="AD43" s="100">
        <v>5565.35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513.34</v>
      </c>
      <c r="AS43" s="100">
        <v>0</v>
      </c>
      <c r="AT43" s="100">
        <v>0</v>
      </c>
      <c r="AU43" s="55"/>
    </row>
    <row r="44" spans="1:47" s="26" customFormat="1" outlineLevel="2" x14ac:dyDescent="0.2">
      <c r="A44" s="26">
        <v>53</v>
      </c>
      <c r="B44" s="91">
        <v>77</v>
      </c>
      <c r="C44" s="92" t="s">
        <v>466</v>
      </c>
      <c r="D44" s="92" t="s">
        <v>467</v>
      </c>
      <c r="E44" s="92" t="s">
        <v>132</v>
      </c>
      <c r="F44" s="92" t="s">
        <v>468</v>
      </c>
      <c r="G44" s="93" t="s">
        <v>469</v>
      </c>
      <c r="H44" s="94">
        <v>44757</v>
      </c>
      <c r="I44" s="95" t="s">
        <v>52</v>
      </c>
      <c r="J44" s="96" t="s">
        <v>158</v>
      </c>
      <c r="K44" s="91">
        <v>114</v>
      </c>
      <c r="L44" s="92" t="s">
        <v>470</v>
      </c>
      <c r="M44" s="91" t="s">
        <v>160</v>
      </c>
      <c r="N44" s="97" t="s">
        <v>56</v>
      </c>
      <c r="O44" s="92" t="s">
        <v>57</v>
      </c>
      <c r="P44" s="96" t="s">
        <v>58</v>
      </c>
      <c r="Q44" s="91" t="s">
        <v>163</v>
      </c>
      <c r="R44" s="92">
        <v>202219</v>
      </c>
      <c r="S44" s="92">
        <v>202219</v>
      </c>
      <c r="T44" s="92">
        <v>202219</v>
      </c>
      <c r="U44" s="91" t="s">
        <v>60</v>
      </c>
      <c r="V44" s="135"/>
      <c r="W44" s="135">
        <v>796366</v>
      </c>
      <c r="X44" s="135" t="s">
        <v>62</v>
      </c>
      <c r="Y44" s="99">
        <f t="shared" si="16"/>
        <v>5564.12</v>
      </c>
      <c r="Z44" s="99">
        <f t="shared" si="17"/>
        <v>513.12</v>
      </c>
      <c r="AA44" s="100">
        <f t="shared" si="18"/>
        <v>5051</v>
      </c>
      <c r="AB44" s="100">
        <v>0</v>
      </c>
      <c r="AC44" s="100">
        <v>0</v>
      </c>
      <c r="AD44" s="100">
        <v>5564.12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513.12</v>
      </c>
      <c r="AS44" s="100">
        <v>0</v>
      </c>
      <c r="AT44" s="100">
        <v>0</v>
      </c>
      <c r="AU44" s="55"/>
    </row>
    <row r="45" spans="1:47" s="26" customFormat="1" outlineLevel="1" x14ac:dyDescent="0.2">
      <c r="B45" s="91"/>
      <c r="C45" s="92"/>
      <c r="D45" s="92"/>
      <c r="E45" s="92"/>
      <c r="F45" s="92"/>
      <c r="G45" s="93"/>
      <c r="H45" s="94"/>
      <c r="I45" s="95"/>
      <c r="J45" s="96"/>
      <c r="K45" s="91"/>
      <c r="L45" s="92"/>
      <c r="M45" s="91"/>
      <c r="N45" s="189" t="s">
        <v>579</v>
      </c>
      <c r="O45" s="92"/>
      <c r="P45" s="96"/>
      <c r="Q45" s="91"/>
      <c r="R45" s="92"/>
      <c r="S45" s="92"/>
      <c r="T45" s="92"/>
      <c r="U45" s="91"/>
      <c r="V45" s="135"/>
      <c r="W45" s="135"/>
      <c r="X45" s="135"/>
      <c r="Y45" s="190">
        <f>SUM(Y38:Y44)</f>
        <v>27493.439999999999</v>
      </c>
      <c r="Z45" s="190">
        <f t="shared" ref="Z45:AT45" si="19">SUM(Z38:Z44)</f>
        <v>1587.4299999999998</v>
      </c>
      <c r="AA45" s="190">
        <f t="shared" si="19"/>
        <v>25906.010000000002</v>
      </c>
      <c r="AB45" s="190">
        <f t="shared" si="19"/>
        <v>0</v>
      </c>
      <c r="AC45" s="190">
        <f t="shared" si="19"/>
        <v>0</v>
      </c>
      <c r="AD45" s="190">
        <f t="shared" si="19"/>
        <v>27493.439999999999</v>
      </c>
      <c r="AE45" s="190">
        <f t="shared" si="19"/>
        <v>0</v>
      </c>
      <c r="AF45" s="190">
        <f t="shared" si="19"/>
        <v>0</v>
      </c>
      <c r="AG45" s="190">
        <f t="shared" si="19"/>
        <v>0</v>
      </c>
      <c r="AH45" s="190">
        <f t="shared" si="19"/>
        <v>0</v>
      </c>
      <c r="AI45" s="190">
        <f t="shared" si="19"/>
        <v>0</v>
      </c>
      <c r="AJ45" s="190">
        <f t="shared" si="19"/>
        <v>0</v>
      </c>
      <c r="AK45" s="190">
        <f t="shared" si="19"/>
        <v>0</v>
      </c>
      <c r="AL45" s="190">
        <f t="shared" si="19"/>
        <v>0</v>
      </c>
      <c r="AM45" s="190">
        <f t="shared" si="19"/>
        <v>0</v>
      </c>
      <c r="AN45" s="190">
        <f t="shared" si="19"/>
        <v>0</v>
      </c>
      <c r="AO45" s="190">
        <f t="shared" si="19"/>
        <v>0</v>
      </c>
      <c r="AP45" s="190">
        <f t="shared" si="19"/>
        <v>0</v>
      </c>
      <c r="AQ45" s="190">
        <f t="shared" si="19"/>
        <v>0</v>
      </c>
      <c r="AR45" s="190">
        <f t="shared" si="19"/>
        <v>1587.4299999999998</v>
      </c>
      <c r="AS45" s="190">
        <f t="shared" si="19"/>
        <v>0</v>
      </c>
      <c r="AT45" s="190">
        <f t="shared" si="19"/>
        <v>0</v>
      </c>
      <c r="AU45" s="55"/>
    </row>
    <row r="46" spans="1:47" s="26" customFormat="1" outlineLevel="2" x14ac:dyDescent="0.2">
      <c r="A46" s="26">
        <v>70</v>
      </c>
      <c r="B46" s="91">
        <v>41</v>
      </c>
      <c r="C46" s="92" t="s">
        <v>270</v>
      </c>
      <c r="D46" s="92" t="s">
        <v>271</v>
      </c>
      <c r="E46" s="92" t="s">
        <v>50</v>
      </c>
      <c r="F46" s="92" t="s">
        <v>74</v>
      </c>
      <c r="G46" s="93" t="s">
        <v>272</v>
      </c>
      <c r="H46" s="94">
        <v>44439</v>
      </c>
      <c r="I46" s="95" t="s">
        <v>52</v>
      </c>
      <c r="J46" s="96" t="s">
        <v>158</v>
      </c>
      <c r="K46" s="91">
        <v>114</v>
      </c>
      <c r="L46" s="92" t="s">
        <v>114</v>
      </c>
      <c r="M46" s="91" t="s">
        <v>115</v>
      </c>
      <c r="N46" s="97" t="s">
        <v>69</v>
      </c>
      <c r="O46" s="92" t="s">
        <v>70</v>
      </c>
      <c r="P46" s="96" t="s">
        <v>58</v>
      </c>
      <c r="Q46" s="91" t="s">
        <v>163</v>
      </c>
      <c r="R46" s="92">
        <v>202219</v>
      </c>
      <c r="S46" s="92">
        <v>202219</v>
      </c>
      <c r="T46" s="92">
        <v>202219</v>
      </c>
      <c r="U46" s="91" t="s">
        <v>60</v>
      </c>
      <c r="V46" s="97"/>
      <c r="W46" s="98">
        <v>226885</v>
      </c>
      <c r="X46" s="92" t="s">
        <v>62</v>
      </c>
      <c r="Y46" s="99">
        <f>SUM(AB46:AK46)</f>
        <v>5343.95</v>
      </c>
      <c r="Z46" s="99">
        <f>SUM(AQ46:AT46)</f>
        <v>476.95</v>
      </c>
      <c r="AA46" s="100">
        <f>SUM(Y46-Z46)</f>
        <v>4867</v>
      </c>
      <c r="AB46" s="100">
        <v>0</v>
      </c>
      <c r="AC46" s="100">
        <v>0</v>
      </c>
      <c r="AD46" s="100">
        <v>5343.95</v>
      </c>
      <c r="AE46" s="100">
        <v>0</v>
      </c>
      <c r="AF46" s="100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0">
        <v>0</v>
      </c>
      <c r="AN46" s="100">
        <v>0</v>
      </c>
      <c r="AO46" s="100">
        <v>0</v>
      </c>
      <c r="AP46" s="100">
        <v>0</v>
      </c>
      <c r="AQ46" s="100">
        <v>0</v>
      </c>
      <c r="AR46" s="100">
        <v>476.95</v>
      </c>
      <c r="AS46" s="100">
        <v>0</v>
      </c>
      <c r="AT46" s="100">
        <v>0</v>
      </c>
      <c r="AU46" s="55"/>
    </row>
    <row r="47" spans="1:47" s="26" customFormat="1" outlineLevel="1" x14ac:dyDescent="0.2">
      <c r="B47" s="91"/>
      <c r="C47" s="92"/>
      <c r="D47" s="92"/>
      <c r="E47" s="92"/>
      <c r="F47" s="92"/>
      <c r="G47" s="93"/>
      <c r="H47" s="94"/>
      <c r="I47" s="95"/>
      <c r="J47" s="96"/>
      <c r="K47" s="91"/>
      <c r="L47" s="92"/>
      <c r="M47" s="91"/>
      <c r="N47" s="191" t="s">
        <v>580</v>
      </c>
      <c r="O47" s="92"/>
      <c r="P47" s="96"/>
      <c r="Q47" s="91"/>
      <c r="R47" s="92"/>
      <c r="S47" s="92"/>
      <c r="T47" s="92"/>
      <c r="U47" s="91"/>
      <c r="V47" s="97"/>
      <c r="W47" s="98"/>
      <c r="X47" s="92"/>
      <c r="Y47" s="190">
        <f>SUM(Y46)</f>
        <v>5343.95</v>
      </c>
      <c r="Z47" s="190">
        <f t="shared" ref="Z47:AT47" si="20">SUM(Z46)</f>
        <v>476.95</v>
      </c>
      <c r="AA47" s="190">
        <f t="shared" si="20"/>
        <v>4867</v>
      </c>
      <c r="AB47" s="190">
        <f t="shared" si="20"/>
        <v>0</v>
      </c>
      <c r="AC47" s="190">
        <f t="shared" si="20"/>
        <v>0</v>
      </c>
      <c r="AD47" s="190">
        <f t="shared" si="20"/>
        <v>5343.95</v>
      </c>
      <c r="AE47" s="190">
        <f t="shared" si="20"/>
        <v>0</v>
      </c>
      <c r="AF47" s="190">
        <f t="shared" si="20"/>
        <v>0</v>
      </c>
      <c r="AG47" s="190">
        <f t="shared" si="20"/>
        <v>0</v>
      </c>
      <c r="AH47" s="190">
        <f t="shared" si="20"/>
        <v>0</v>
      </c>
      <c r="AI47" s="190">
        <f t="shared" si="20"/>
        <v>0</v>
      </c>
      <c r="AJ47" s="190">
        <f t="shared" si="20"/>
        <v>0</v>
      </c>
      <c r="AK47" s="190">
        <f t="shared" si="20"/>
        <v>0</v>
      </c>
      <c r="AL47" s="190">
        <f t="shared" si="20"/>
        <v>0</v>
      </c>
      <c r="AM47" s="190">
        <f t="shared" si="20"/>
        <v>0</v>
      </c>
      <c r="AN47" s="190">
        <f t="shared" si="20"/>
        <v>0</v>
      </c>
      <c r="AO47" s="190">
        <f t="shared" si="20"/>
        <v>0</v>
      </c>
      <c r="AP47" s="190">
        <f t="shared" si="20"/>
        <v>0</v>
      </c>
      <c r="AQ47" s="190">
        <f t="shared" si="20"/>
        <v>0</v>
      </c>
      <c r="AR47" s="190">
        <f t="shared" si="20"/>
        <v>476.95</v>
      </c>
      <c r="AS47" s="190">
        <f t="shared" si="20"/>
        <v>0</v>
      </c>
      <c r="AT47" s="190">
        <f t="shared" si="20"/>
        <v>0</v>
      </c>
      <c r="AU47" s="55"/>
    </row>
    <row r="48" spans="1:47" s="26" customFormat="1" outlineLevel="2" x14ac:dyDescent="0.2">
      <c r="A48" s="26">
        <v>71</v>
      </c>
      <c r="B48" s="91">
        <v>106</v>
      </c>
      <c r="C48" s="92" t="s">
        <v>562</v>
      </c>
      <c r="D48" s="92" t="s">
        <v>563</v>
      </c>
      <c r="E48" s="92" t="s">
        <v>564</v>
      </c>
      <c r="F48" s="92" t="s">
        <v>565</v>
      </c>
      <c r="G48" s="93" t="s">
        <v>566</v>
      </c>
      <c r="H48" s="94">
        <v>44881</v>
      </c>
      <c r="I48" s="95" t="s">
        <v>52</v>
      </c>
      <c r="J48" s="96" t="s">
        <v>158</v>
      </c>
      <c r="K48" s="91">
        <v>114</v>
      </c>
      <c r="L48" s="92" t="s">
        <v>567</v>
      </c>
      <c r="M48" s="91" t="s">
        <v>115</v>
      </c>
      <c r="N48" s="97" t="s">
        <v>305</v>
      </c>
      <c r="O48" s="92" t="s">
        <v>568</v>
      </c>
      <c r="P48" s="96" t="s">
        <v>58</v>
      </c>
      <c r="Q48" s="91" t="s">
        <v>163</v>
      </c>
      <c r="R48" s="92">
        <v>202219</v>
      </c>
      <c r="S48" s="92">
        <v>202219</v>
      </c>
      <c r="T48" s="92">
        <v>202219</v>
      </c>
      <c r="U48" s="91" t="s">
        <v>60</v>
      </c>
      <c r="V48" s="135"/>
      <c r="W48" s="135"/>
      <c r="X48" s="135"/>
      <c r="Y48" s="99">
        <f t="shared" ref="Y48:Y56" si="21">SUM(AB48:AK48)</f>
        <v>8185.27</v>
      </c>
      <c r="Z48" s="99">
        <f t="shared" ref="Z48:Z56" si="22">SUM(AQ48:AT48)</f>
        <v>1037.27</v>
      </c>
      <c r="AA48" s="100">
        <f t="shared" ref="AA48:AA56" si="23">SUM(Y48-Z48)</f>
        <v>7148</v>
      </c>
      <c r="AB48" s="100">
        <v>0</v>
      </c>
      <c r="AC48" s="100">
        <v>0</v>
      </c>
      <c r="AD48" s="100">
        <v>8185.27</v>
      </c>
      <c r="AE48" s="100">
        <v>0</v>
      </c>
      <c r="AF48" s="100">
        <v>0</v>
      </c>
      <c r="AG48" s="100">
        <v>0</v>
      </c>
      <c r="AH48" s="100">
        <v>0</v>
      </c>
      <c r="AI48" s="100">
        <v>0</v>
      </c>
      <c r="AJ48" s="100">
        <v>0</v>
      </c>
      <c r="AK48" s="100">
        <v>0</v>
      </c>
      <c r="AL48" s="100">
        <v>0</v>
      </c>
      <c r="AM48" s="100">
        <v>0</v>
      </c>
      <c r="AN48" s="100">
        <v>0</v>
      </c>
      <c r="AO48" s="100">
        <v>0</v>
      </c>
      <c r="AP48" s="100">
        <v>0</v>
      </c>
      <c r="AQ48" s="100">
        <v>0</v>
      </c>
      <c r="AR48" s="100">
        <v>1037.27</v>
      </c>
      <c r="AS48" s="100">
        <v>0</v>
      </c>
      <c r="AT48" s="100">
        <v>0</v>
      </c>
      <c r="AU48" s="55"/>
    </row>
    <row r="49" spans="1:51" s="26" customFormat="1" outlineLevel="2" x14ac:dyDescent="0.2">
      <c r="A49" s="26">
        <v>72</v>
      </c>
      <c r="B49" s="91">
        <v>47</v>
      </c>
      <c r="C49" s="92" t="s">
        <v>300</v>
      </c>
      <c r="D49" s="92" t="s">
        <v>301</v>
      </c>
      <c r="E49" s="92" t="s">
        <v>302</v>
      </c>
      <c r="F49" s="92" t="s">
        <v>171</v>
      </c>
      <c r="G49" s="93" t="s">
        <v>303</v>
      </c>
      <c r="H49" s="94">
        <v>44452</v>
      </c>
      <c r="I49" s="95" t="s">
        <v>52</v>
      </c>
      <c r="J49" s="96" t="s">
        <v>158</v>
      </c>
      <c r="K49" s="91">
        <v>114</v>
      </c>
      <c r="L49" s="92" t="s">
        <v>304</v>
      </c>
      <c r="M49" s="91" t="s">
        <v>115</v>
      </c>
      <c r="N49" s="97" t="s">
        <v>305</v>
      </c>
      <c r="O49" s="92" t="s">
        <v>306</v>
      </c>
      <c r="P49" s="96" t="s">
        <v>58</v>
      </c>
      <c r="Q49" s="91" t="s">
        <v>163</v>
      </c>
      <c r="R49" s="92">
        <v>202219</v>
      </c>
      <c r="S49" s="92">
        <v>202219</v>
      </c>
      <c r="T49" s="92">
        <v>202219</v>
      </c>
      <c r="U49" s="91" t="s">
        <v>60</v>
      </c>
      <c r="V49" s="97"/>
      <c r="W49" s="98">
        <v>443446</v>
      </c>
      <c r="X49" s="92" t="s">
        <v>62</v>
      </c>
      <c r="Y49" s="99">
        <f t="shared" si="21"/>
        <v>8185.27</v>
      </c>
      <c r="Z49" s="99">
        <f t="shared" si="22"/>
        <v>1037.27</v>
      </c>
      <c r="AA49" s="100">
        <f t="shared" si="23"/>
        <v>7148</v>
      </c>
      <c r="AB49" s="100">
        <v>0</v>
      </c>
      <c r="AC49" s="100">
        <v>0</v>
      </c>
      <c r="AD49" s="100">
        <v>8185.27</v>
      </c>
      <c r="AE49" s="100">
        <v>0</v>
      </c>
      <c r="AF49" s="100">
        <v>0</v>
      </c>
      <c r="AG49" s="100">
        <v>0</v>
      </c>
      <c r="AH49" s="100">
        <v>0</v>
      </c>
      <c r="AI49" s="100">
        <v>0</v>
      </c>
      <c r="AJ49" s="100">
        <v>0</v>
      </c>
      <c r="AK49" s="100">
        <v>0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0">
        <v>1037.27</v>
      </c>
      <c r="AS49" s="100">
        <v>0</v>
      </c>
      <c r="AT49" s="100">
        <v>0</v>
      </c>
      <c r="AU49" s="55"/>
    </row>
    <row r="50" spans="1:51" s="26" customFormat="1" outlineLevel="2" x14ac:dyDescent="0.2">
      <c r="A50" s="26">
        <v>73</v>
      </c>
      <c r="B50" s="91">
        <v>48</v>
      </c>
      <c r="C50" s="92" t="s">
        <v>307</v>
      </c>
      <c r="D50" s="92" t="s">
        <v>308</v>
      </c>
      <c r="E50" s="92" t="s">
        <v>125</v>
      </c>
      <c r="F50" s="92" t="s">
        <v>309</v>
      </c>
      <c r="G50" s="93" t="s">
        <v>310</v>
      </c>
      <c r="H50" s="94">
        <v>44439</v>
      </c>
      <c r="I50" s="95" t="s">
        <v>52</v>
      </c>
      <c r="J50" s="96" t="s">
        <v>158</v>
      </c>
      <c r="K50" s="91">
        <v>114</v>
      </c>
      <c r="L50" s="92" t="s">
        <v>311</v>
      </c>
      <c r="M50" s="91" t="s">
        <v>115</v>
      </c>
      <c r="N50" s="97" t="s">
        <v>305</v>
      </c>
      <c r="O50" s="92" t="s">
        <v>306</v>
      </c>
      <c r="P50" s="96" t="s">
        <v>58</v>
      </c>
      <c r="Q50" s="91" t="s">
        <v>163</v>
      </c>
      <c r="R50" s="92">
        <v>202219</v>
      </c>
      <c r="S50" s="92">
        <v>202219</v>
      </c>
      <c r="T50" s="92">
        <v>202219</v>
      </c>
      <c r="U50" s="91" t="s">
        <v>60</v>
      </c>
      <c r="V50" s="97"/>
      <c r="W50" s="98">
        <v>864528</v>
      </c>
      <c r="X50" s="92" t="s">
        <v>62</v>
      </c>
      <c r="Y50" s="99">
        <f t="shared" si="21"/>
        <v>4224.43</v>
      </c>
      <c r="Z50" s="99">
        <f t="shared" si="22"/>
        <v>324.43</v>
      </c>
      <c r="AA50" s="100">
        <f t="shared" si="23"/>
        <v>3900.0000000000005</v>
      </c>
      <c r="AB50" s="100">
        <v>0</v>
      </c>
      <c r="AC50" s="100">
        <v>0</v>
      </c>
      <c r="AD50" s="100">
        <v>4224.43</v>
      </c>
      <c r="AE50" s="100">
        <v>0</v>
      </c>
      <c r="AF50" s="100">
        <v>0</v>
      </c>
      <c r="AG50" s="100">
        <v>0</v>
      </c>
      <c r="AH50" s="100">
        <v>0</v>
      </c>
      <c r="AI50" s="100">
        <v>0</v>
      </c>
      <c r="AJ50" s="100">
        <v>0</v>
      </c>
      <c r="AK50" s="100">
        <v>0</v>
      </c>
      <c r="AL50" s="100">
        <v>0</v>
      </c>
      <c r="AM50" s="100">
        <v>0</v>
      </c>
      <c r="AN50" s="100">
        <v>0</v>
      </c>
      <c r="AO50" s="100">
        <v>0</v>
      </c>
      <c r="AP50" s="100">
        <v>0</v>
      </c>
      <c r="AQ50" s="100">
        <v>0</v>
      </c>
      <c r="AR50" s="100">
        <v>324.43</v>
      </c>
      <c r="AS50" s="100">
        <v>0</v>
      </c>
      <c r="AT50" s="100">
        <v>0</v>
      </c>
      <c r="AU50" s="55"/>
    </row>
    <row r="51" spans="1:51" s="26" customFormat="1" outlineLevel="2" x14ac:dyDescent="0.2">
      <c r="A51" s="26">
        <v>74</v>
      </c>
      <c r="B51" s="91">
        <v>66</v>
      </c>
      <c r="C51" s="92" t="s">
        <v>417</v>
      </c>
      <c r="D51" s="92" t="s">
        <v>418</v>
      </c>
      <c r="E51" s="92" t="s">
        <v>419</v>
      </c>
      <c r="F51" s="92" t="s">
        <v>420</v>
      </c>
      <c r="G51" s="93" t="s">
        <v>421</v>
      </c>
      <c r="H51" s="134">
        <v>44642</v>
      </c>
      <c r="I51" s="95" t="s">
        <v>52</v>
      </c>
      <c r="J51" s="96" t="s">
        <v>158</v>
      </c>
      <c r="K51" s="91">
        <v>114</v>
      </c>
      <c r="L51" s="92" t="s">
        <v>422</v>
      </c>
      <c r="M51" s="91" t="s">
        <v>115</v>
      </c>
      <c r="N51" s="97" t="s">
        <v>305</v>
      </c>
      <c r="O51" s="92" t="s">
        <v>306</v>
      </c>
      <c r="P51" s="96" t="s">
        <v>58</v>
      </c>
      <c r="Q51" s="91" t="s">
        <v>163</v>
      </c>
      <c r="R51" s="92">
        <v>202219</v>
      </c>
      <c r="S51" s="92">
        <v>202219</v>
      </c>
      <c r="T51" s="92">
        <v>202219</v>
      </c>
      <c r="U51" s="91" t="s">
        <v>60</v>
      </c>
      <c r="V51" s="97"/>
      <c r="W51" s="98">
        <v>963452</v>
      </c>
      <c r="X51" s="92" t="s">
        <v>62</v>
      </c>
      <c r="Y51" s="99">
        <f t="shared" si="21"/>
        <v>7361.27</v>
      </c>
      <c r="Z51" s="99">
        <f t="shared" si="22"/>
        <v>861.27</v>
      </c>
      <c r="AA51" s="100">
        <f t="shared" si="23"/>
        <v>6500</v>
      </c>
      <c r="AB51" s="100">
        <v>0</v>
      </c>
      <c r="AC51" s="100">
        <v>0</v>
      </c>
      <c r="AD51" s="100">
        <v>7361.27</v>
      </c>
      <c r="AE51" s="100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0</v>
      </c>
      <c r="AQ51" s="100">
        <v>0</v>
      </c>
      <c r="AR51" s="100">
        <v>861.27</v>
      </c>
      <c r="AS51" s="100">
        <v>0</v>
      </c>
      <c r="AT51" s="100">
        <v>0</v>
      </c>
      <c r="AU51" s="55"/>
    </row>
    <row r="52" spans="1:51" s="26" customFormat="1" outlineLevel="2" x14ac:dyDescent="0.2">
      <c r="A52" s="26">
        <v>75</v>
      </c>
      <c r="B52" s="91">
        <v>71</v>
      </c>
      <c r="C52" s="92" t="s">
        <v>436</v>
      </c>
      <c r="D52" s="92" t="s">
        <v>437</v>
      </c>
      <c r="E52" s="92" t="s">
        <v>438</v>
      </c>
      <c r="F52" s="92" t="s">
        <v>439</v>
      </c>
      <c r="G52" s="93" t="s">
        <v>440</v>
      </c>
      <c r="H52" s="94">
        <v>44669</v>
      </c>
      <c r="I52" s="95" t="s">
        <v>52</v>
      </c>
      <c r="J52" s="96" t="s">
        <v>158</v>
      </c>
      <c r="K52" s="91">
        <v>114</v>
      </c>
      <c r="L52" s="92" t="s">
        <v>441</v>
      </c>
      <c r="M52" s="91" t="s">
        <v>115</v>
      </c>
      <c r="N52" s="97" t="s">
        <v>305</v>
      </c>
      <c r="O52" s="92" t="s">
        <v>306</v>
      </c>
      <c r="P52" s="96" t="s">
        <v>58</v>
      </c>
      <c r="Q52" s="91" t="s">
        <v>163</v>
      </c>
      <c r="R52" s="92">
        <v>202219</v>
      </c>
      <c r="S52" s="92">
        <v>202219</v>
      </c>
      <c r="T52" s="92">
        <v>202219</v>
      </c>
      <c r="U52" s="91" t="s">
        <v>60</v>
      </c>
      <c r="V52" s="135"/>
      <c r="W52" s="135">
        <v>117494</v>
      </c>
      <c r="X52" s="135" t="s">
        <v>62</v>
      </c>
      <c r="Y52" s="99">
        <f t="shared" si="21"/>
        <v>4543.1000000000004</v>
      </c>
      <c r="Z52" s="99">
        <f t="shared" si="22"/>
        <v>359.1</v>
      </c>
      <c r="AA52" s="100">
        <f t="shared" si="23"/>
        <v>4184</v>
      </c>
      <c r="AB52" s="100">
        <v>0</v>
      </c>
      <c r="AC52" s="100">
        <v>0</v>
      </c>
      <c r="AD52" s="136">
        <v>4543.1000000000004</v>
      </c>
      <c r="AE52" s="100">
        <v>0</v>
      </c>
      <c r="AF52" s="100">
        <v>0</v>
      </c>
      <c r="AG52" s="100">
        <v>0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  <c r="AO52" s="100">
        <v>0</v>
      </c>
      <c r="AP52" s="100">
        <v>0</v>
      </c>
      <c r="AQ52" s="100">
        <v>0</v>
      </c>
      <c r="AR52" s="100">
        <v>359.1</v>
      </c>
      <c r="AS52" s="100">
        <v>0</v>
      </c>
      <c r="AT52" s="100">
        <v>0</v>
      </c>
      <c r="AU52" s="55"/>
      <c r="AW52" s="58"/>
      <c r="AY52" s="58"/>
    </row>
    <row r="53" spans="1:51" s="26" customFormat="1" outlineLevel="2" x14ac:dyDescent="0.2">
      <c r="A53" s="26">
        <v>76</v>
      </c>
      <c r="B53" s="91">
        <v>73</v>
      </c>
      <c r="C53" s="92" t="s">
        <v>446</v>
      </c>
      <c r="D53" s="92" t="s">
        <v>447</v>
      </c>
      <c r="E53" s="92" t="s">
        <v>74</v>
      </c>
      <c r="F53" s="92" t="s">
        <v>171</v>
      </c>
      <c r="G53" s="93" t="s">
        <v>448</v>
      </c>
      <c r="H53" s="94">
        <v>44690</v>
      </c>
      <c r="I53" s="95" t="s">
        <v>52</v>
      </c>
      <c r="J53" s="96" t="s">
        <v>158</v>
      </c>
      <c r="K53" s="91">
        <v>113</v>
      </c>
      <c r="L53" s="92" t="s">
        <v>449</v>
      </c>
      <c r="M53" s="91" t="s">
        <v>55</v>
      </c>
      <c r="N53" s="97" t="s">
        <v>305</v>
      </c>
      <c r="O53" s="92" t="s">
        <v>306</v>
      </c>
      <c r="P53" s="96" t="s">
        <v>58</v>
      </c>
      <c r="Q53" s="91" t="s">
        <v>163</v>
      </c>
      <c r="R53" s="92">
        <v>202219</v>
      </c>
      <c r="S53" s="92">
        <v>202219</v>
      </c>
      <c r="T53" s="92">
        <v>202219</v>
      </c>
      <c r="U53" s="91" t="s">
        <v>60</v>
      </c>
      <c r="V53" s="135"/>
      <c r="W53" s="135">
        <v>220500</v>
      </c>
      <c r="X53" s="135" t="s">
        <v>62</v>
      </c>
      <c r="Y53" s="99">
        <f t="shared" si="21"/>
        <v>14711.37</v>
      </c>
      <c r="Z53" s="99">
        <f t="shared" si="22"/>
        <v>2461.37</v>
      </c>
      <c r="AA53" s="100">
        <f t="shared" si="23"/>
        <v>12250</v>
      </c>
      <c r="AB53" s="100">
        <v>0</v>
      </c>
      <c r="AC53" s="100">
        <v>0</v>
      </c>
      <c r="AD53" s="136">
        <v>14711.37</v>
      </c>
      <c r="AE53" s="100">
        <v>0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v>0</v>
      </c>
      <c r="AR53" s="100">
        <v>2461.37</v>
      </c>
      <c r="AS53" s="100">
        <v>0</v>
      </c>
      <c r="AT53" s="100">
        <v>0</v>
      </c>
      <c r="AU53" s="55"/>
      <c r="AW53" s="58"/>
      <c r="AY53" s="58"/>
    </row>
    <row r="54" spans="1:51" s="26" customFormat="1" outlineLevel="2" x14ac:dyDescent="0.2">
      <c r="A54" s="26">
        <v>77</v>
      </c>
      <c r="B54" s="91">
        <v>74</v>
      </c>
      <c r="C54" s="92" t="s">
        <v>450</v>
      </c>
      <c r="D54" s="92" t="s">
        <v>451</v>
      </c>
      <c r="E54" s="92" t="s">
        <v>452</v>
      </c>
      <c r="F54" s="92" t="s">
        <v>74</v>
      </c>
      <c r="G54" s="93" t="s">
        <v>453</v>
      </c>
      <c r="H54" s="94">
        <v>44690</v>
      </c>
      <c r="I54" s="95" t="s">
        <v>52</v>
      </c>
      <c r="J54" s="96" t="s">
        <v>158</v>
      </c>
      <c r="K54" s="91">
        <v>114</v>
      </c>
      <c r="L54" s="92" t="s">
        <v>454</v>
      </c>
      <c r="M54" s="91" t="s">
        <v>115</v>
      </c>
      <c r="N54" s="97" t="s">
        <v>305</v>
      </c>
      <c r="O54" s="92" t="s">
        <v>306</v>
      </c>
      <c r="P54" s="96" t="s">
        <v>58</v>
      </c>
      <c r="Q54" s="91" t="s">
        <v>163</v>
      </c>
      <c r="R54" s="92">
        <v>202219</v>
      </c>
      <c r="S54" s="92">
        <v>202219</v>
      </c>
      <c r="T54" s="92">
        <v>202219</v>
      </c>
      <c r="U54" s="91" t="s">
        <v>60</v>
      </c>
      <c r="V54" s="135"/>
      <c r="W54" s="135">
        <v>215760</v>
      </c>
      <c r="X54" s="135" t="s">
        <v>62</v>
      </c>
      <c r="Y54" s="99">
        <f t="shared" si="21"/>
        <v>8185.27</v>
      </c>
      <c r="Z54" s="99">
        <f t="shared" si="22"/>
        <v>1037.27</v>
      </c>
      <c r="AA54" s="100">
        <f t="shared" si="23"/>
        <v>7148</v>
      </c>
      <c r="AB54" s="100">
        <v>0</v>
      </c>
      <c r="AC54" s="100">
        <v>0</v>
      </c>
      <c r="AD54" s="100">
        <v>8185.27</v>
      </c>
      <c r="AE54" s="100">
        <v>0</v>
      </c>
      <c r="AF54" s="100">
        <v>0</v>
      </c>
      <c r="AG54" s="100">
        <v>0</v>
      </c>
      <c r="AH54" s="100">
        <v>0</v>
      </c>
      <c r="AI54" s="100">
        <v>0</v>
      </c>
      <c r="AJ54" s="100">
        <v>0</v>
      </c>
      <c r="AK54" s="100">
        <v>0</v>
      </c>
      <c r="AL54" s="100">
        <v>0</v>
      </c>
      <c r="AM54" s="100">
        <v>0</v>
      </c>
      <c r="AN54" s="100">
        <v>0</v>
      </c>
      <c r="AO54" s="100">
        <v>0</v>
      </c>
      <c r="AP54" s="100">
        <v>0</v>
      </c>
      <c r="AQ54" s="100">
        <v>0</v>
      </c>
      <c r="AR54" s="100">
        <v>1037.27</v>
      </c>
      <c r="AS54" s="100">
        <v>0</v>
      </c>
      <c r="AT54" s="100">
        <v>0</v>
      </c>
      <c r="AU54" s="55"/>
      <c r="AW54" s="58"/>
      <c r="AY54" s="58"/>
    </row>
    <row r="55" spans="1:51" s="26" customFormat="1" outlineLevel="2" x14ac:dyDescent="0.2">
      <c r="A55" s="26">
        <v>78</v>
      </c>
      <c r="B55" s="91">
        <v>75</v>
      </c>
      <c r="C55" s="92" t="s">
        <v>455</v>
      </c>
      <c r="D55" s="92" t="s">
        <v>456</v>
      </c>
      <c r="E55" s="92" t="s">
        <v>457</v>
      </c>
      <c r="F55" s="92" t="s">
        <v>74</v>
      </c>
      <c r="G55" s="93" t="s">
        <v>458</v>
      </c>
      <c r="H55" s="94">
        <v>44690</v>
      </c>
      <c r="I55" s="95" t="s">
        <v>52</v>
      </c>
      <c r="J55" s="96" t="s">
        <v>158</v>
      </c>
      <c r="K55" s="91">
        <v>114</v>
      </c>
      <c r="L55" s="92" t="s">
        <v>454</v>
      </c>
      <c r="M55" s="91" t="s">
        <v>115</v>
      </c>
      <c r="N55" s="97" t="s">
        <v>305</v>
      </c>
      <c r="O55" s="92" t="s">
        <v>306</v>
      </c>
      <c r="P55" s="96" t="s">
        <v>58</v>
      </c>
      <c r="Q55" s="91" t="s">
        <v>163</v>
      </c>
      <c r="R55" s="92">
        <v>202219</v>
      </c>
      <c r="S55" s="92">
        <v>202219</v>
      </c>
      <c r="T55" s="92">
        <v>202219</v>
      </c>
      <c r="U55" s="91" t="s">
        <v>60</v>
      </c>
      <c r="V55" s="135"/>
      <c r="W55" s="135">
        <v>976700</v>
      </c>
      <c r="X55" s="135" t="s">
        <v>62</v>
      </c>
      <c r="Y55" s="99">
        <f t="shared" si="21"/>
        <v>8185.27</v>
      </c>
      <c r="Z55" s="99">
        <f t="shared" si="22"/>
        <v>1037.27</v>
      </c>
      <c r="AA55" s="100">
        <f t="shared" si="23"/>
        <v>7148</v>
      </c>
      <c r="AB55" s="100">
        <v>0</v>
      </c>
      <c r="AC55" s="100">
        <v>0</v>
      </c>
      <c r="AD55" s="100">
        <v>8185.27</v>
      </c>
      <c r="AE55" s="100">
        <v>0</v>
      </c>
      <c r="AF55" s="100">
        <v>0</v>
      </c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00">
        <v>0</v>
      </c>
      <c r="AQ55" s="100">
        <v>0</v>
      </c>
      <c r="AR55" s="100">
        <v>1037.27</v>
      </c>
      <c r="AS55" s="100">
        <v>0</v>
      </c>
      <c r="AT55" s="100">
        <v>0</v>
      </c>
      <c r="AU55" s="55"/>
      <c r="AW55" s="58"/>
      <c r="AY55" s="58"/>
    </row>
    <row r="56" spans="1:51" s="26" customFormat="1" outlineLevel="2" x14ac:dyDescent="0.2">
      <c r="A56" s="26">
        <v>79</v>
      </c>
      <c r="B56" s="91">
        <v>101</v>
      </c>
      <c r="C56" s="92" t="s">
        <v>556</v>
      </c>
      <c r="D56" s="92" t="s">
        <v>557</v>
      </c>
      <c r="E56" s="92" t="s">
        <v>171</v>
      </c>
      <c r="F56" s="92" t="s">
        <v>484</v>
      </c>
      <c r="G56" s="93" t="s">
        <v>485</v>
      </c>
      <c r="H56" s="94">
        <v>44798</v>
      </c>
      <c r="I56" s="95" t="s">
        <v>52</v>
      </c>
      <c r="J56" s="96" t="s">
        <v>158</v>
      </c>
      <c r="K56" s="91">
        <v>114</v>
      </c>
      <c r="L56" s="92"/>
      <c r="M56" s="91" t="s">
        <v>115</v>
      </c>
      <c r="N56" s="97" t="s">
        <v>305</v>
      </c>
      <c r="O56" s="92" t="s">
        <v>306</v>
      </c>
      <c r="P56" s="96" t="s">
        <v>58</v>
      </c>
      <c r="Q56" s="91" t="s">
        <v>163</v>
      </c>
      <c r="R56" s="92">
        <v>202219</v>
      </c>
      <c r="S56" s="92">
        <v>202219</v>
      </c>
      <c r="T56" s="92">
        <v>202219</v>
      </c>
      <c r="U56" s="91" t="s">
        <v>60</v>
      </c>
      <c r="V56" s="135"/>
      <c r="W56" s="135"/>
      <c r="X56" s="135"/>
      <c r="Y56" s="99">
        <f t="shared" si="21"/>
        <v>9904.5</v>
      </c>
      <c r="Z56" s="99">
        <f t="shared" si="22"/>
        <v>1404.5</v>
      </c>
      <c r="AA56" s="100">
        <f t="shared" si="23"/>
        <v>8500</v>
      </c>
      <c r="AB56" s="100">
        <v>0</v>
      </c>
      <c r="AC56" s="100">
        <v>0</v>
      </c>
      <c r="AD56" s="100">
        <v>9904.5</v>
      </c>
      <c r="AE56" s="100">
        <v>0</v>
      </c>
      <c r="AF56" s="100">
        <v>0</v>
      </c>
      <c r="AG56" s="100">
        <v>0</v>
      </c>
      <c r="AH56" s="100">
        <v>0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0</v>
      </c>
      <c r="AO56" s="100">
        <v>0</v>
      </c>
      <c r="AP56" s="100">
        <v>0</v>
      </c>
      <c r="AQ56" s="100">
        <v>0</v>
      </c>
      <c r="AR56" s="100">
        <v>1404.5</v>
      </c>
      <c r="AS56" s="100">
        <v>0</v>
      </c>
      <c r="AT56" s="100">
        <v>0</v>
      </c>
      <c r="AU56" s="55"/>
      <c r="AW56" s="58"/>
      <c r="AY56" s="58"/>
    </row>
    <row r="57" spans="1:51" s="26" customFormat="1" outlineLevel="1" x14ac:dyDescent="0.2">
      <c r="B57" s="91"/>
      <c r="C57" s="92"/>
      <c r="D57" s="92"/>
      <c r="E57" s="92"/>
      <c r="F57" s="92"/>
      <c r="G57" s="93"/>
      <c r="H57" s="94"/>
      <c r="I57" s="95"/>
      <c r="J57" s="96"/>
      <c r="K57" s="91"/>
      <c r="L57" s="92"/>
      <c r="M57" s="91"/>
      <c r="N57" s="191" t="s">
        <v>581</v>
      </c>
      <c r="O57" s="92"/>
      <c r="P57" s="96"/>
      <c r="Q57" s="91"/>
      <c r="R57" s="92"/>
      <c r="S57" s="92"/>
      <c r="T57" s="92"/>
      <c r="U57" s="91"/>
      <c r="V57" s="135"/>
      <c r="W57" s="135"/>
      <c r="X57" s="135"/>
      <c r="Y57" s="190">
        <f>SUM(Y48:Y56)</f>
        <v>73485.750000000015</v>
      </c>
      <c r="Z57" s="190">
        <f t="shared" ref="Z57:AT57" si="24">SUM(Z48:Z56)</f>
        <v>9559.75</v>
      </c>
      <c r="AA57" s="190">
        <f t="shared" si="24"/>
        <v>63926</v>
      </c>
      <c r="AB57" s="190">
        <f t="shared" si="24"/>
        <v>0</v>
      </c>
      <c r="AC57" s="190">
        <f t="shared" si="24"/>
        <v>0</v>
      </c>
      <c r="AD57" s="190">
        <f t="shared" si="24"/>
        <v>73485.750000000015</v>
      </c>
      <c r="AE57" s="190">
        <f t="shared" si="24"/>
        <v>0</v>
      </c>
      <c r="AF57" s="190">
        <f t="shared" si="24"/>
        <v>0</v>
      </c>
      <c r="AG57" s="190">
        <f t="shared" si="24"/>
        <v>0</v>
      </c>
      <c r="AH57" s="190">
        <f t="shared" si="24"/>
        <v>0</v>
      </c>
      <c r="AI57" s="190">
        <f t="shared" si="24"/>
        <v>0</v>
      </c>
      <c r="AJ57" s="190">
        <f t="shared" si="24"/>
        <v>0</v>
      </c>
      <c r="AK57" s="190">
        <f t="shared" si="24"/>
        <v>0</v>
      </c>
      <c r="AL57" s="190">
        <f t="shared" si="24"/>
        <v>0</v>
      </c>
      <c r="AM57" s="190">
        <f t="shared" si="24"/>
        <v>0</v>
      </c>
      <c r="AN57" s="190">
        <f t="shared" si="24"/>
        <v>0</v>
      </c>
      <c r="AO57" s="190">
        <f t="shared" si="24"/>
        <v>0</v>
      </c>
      <c r="AP57" s="190">
        <f t="shared" si="24"/>
        <v>0</v>
      </c>
      <c r="AQ57" s="190">
        <f t="shared" si="24"/>
        <v>0</v>
      </c>
      <c r="AR57" s="190">
        <f t="shared" si="24"/>
        <v>9559.75</v>
      </c>
      <c r="AS57" s="190">
        <f t="shared" si="24"/>
        <v>0</v>
      </c>
      <c r="AT57" s="190">
        <f t="shared" si="24"/>
        <v>0</v>
      </c>
      <c r="AU57" s="55"/>
      <c r="AW57" s="58"/>
      <c r="AY57" s="58"/>
    </row>
    <row r="58" spans="1:51" s="26" customFormat="1" outlineLevel="2" x14ac:dyDescent="0.2">
      <c r="A58" s="26">
        <v>60</v>
      </c>
      <c r="B58" s="91">
        <v>44</v>
      </c>
      <c r="C58" s="92" t="s">
        <v>284</v>
      </c>
      <c r="D58" s="92" t="s">
        <v>285</v>
      </c>
      <c r="E58" s="92" t="s">
        <v>74</v>
      </c>
      <c r="F58" s="92" t="s">
        <v>286</v>
      </c>
      <c r="G58" s="93" t="s">
        <v>287</v>
      </c>
      <c r="H58" s="94">
        <v>44439</v>
      </c>
      <c r="I58" s="95" t="s">
        <v>52</v>
      </c>
      <c r="J58" s="96" t="s">
        <v>158</v>
      </c>
      <c r="K58" s="91">
        <v>113</v>
      </c>
      <c r="L58" s="92" t="s">
        <v>288</v>
      </c>
      <c r="M58" s="91" t="s">
        <v>160</v>
      </c>
      <c r="N58" s="97" t="s">
        <v>289</v>
      </c>
      <c r="O58" s="92" t="s">
        <v>290</v>
      </c>
      <c r="P58" s="96" t="s">
        <v>58</v>
      </c>
      <c r="Q58" s="91" t="s">
        <v>163</v>
      </c>
      <c r="R58" s="92">
        <v>202219</v>
      </c>
      <c r="S58" s="92">
        <v>202219</v>
      </c>
      <c r="T58" s="92">
        <v>202219</v>
      </c>
      <c r="U58" s="91" t="s">
        <v>60</v>
      </c>
      <c r="V58" s="97"/>
      <c r="W58" s="98">
        <v>920387</v>
      </c>
      <c r="X58" s="92" t="s">
        <v>62</v>
      </c>
      <c r="Y58" s="99">
        <f>SUM(AB58:AK58)</f>
        <v>11925.1</v>
      </c>
      <c r="Z58" s="99">
        <f>SUM(AQ58:AT58)</f>
        <v>1836.1</v>
      </c>
      <c r="AA58" s="100">
        <f>SUM(Y58-Z58)</f>
        <v>10089</v>
      </c>
      <c r="AB58" s="100">
        <v>0</v>
      </c>
      <c r="AC58" s="100"/>
      <c r="AD58" s="100">
        <v>11925.1</v>
      </c>
      <c r="AE58" s="100">
        <v>0</v>
      </c>
      <c r="AF58" s="100">
        <v>0</v>
      </c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00">
        <v>0</v>
      </c>
      <c r="AQ58" s="100">
        <v>0</v>
      </c>
      <c r="AR58" s="100">
        <v>1836.1</v>
      </c>
      <c r="AS58" s="100">
        <v>0</v>
      </c>
      <c r="AT58" s="100">
        <v>0</v>
      </c>
      <c r="AU58" s="55"/>
    </row>
    <row r="59" spans="1:51" s="26" customFormat="1" outlineLevel="2" x14ac:dyDescent="0.2">
      <c r="A59" s="26">
        <v>61</v>
      </c>
      <c r="B59" s="91">
        <v>45</v>
      </c>
      <c r="C59" s="92" t="s">
        <v>291</v>
      </c>
      <c r="D59" s="92" t="s">
        <v>292</v>
      </c>
      <c r="E59" s="92" t="s">
        <v>293</v>
      </c>
      <c r="F59" s="92" t="s">
        <v>74</v>
      </c>
      <c r="G59" s="93" t="s">
        <v>294</v>
      </c>
      <c r="H59" s="94">
        <v>44439</v>
      </c>
      <c r="I59" s="95" t="s">
        <v>52</v>
      </c>
      <c r="J59" s="96" t="s">
        <v>158</v>
      </c>
      <c r="K59" s="91">
        <v>114</v>
      </c>
      <c r="L59" s="92" t="s">
        <v>114</v>
      </c>
      <c r="M59" s="91" t="s">
        <v>115</v>
      </c>
      <c r="N59" s="97" t="s">
        <v>289</v>
      </c>
      <c r="O59" s="92" t="s">
        <v>290</v>
      </c>
      <c r="P59" s="96" t="s">
        <v>58</v>
      </c>
      <c r="Q59" s="91" t="s">
        <v>163</v>
      </c>
      <c r="R59" s="92">
        <v>202219</v>
      </c>
      <c r="S59" s="92">
        <v>202219</v>
      </c>
      <c r="T59" s="92">
        <v>202219</v>
      </c>
      <c r="U59" s="91" t="s">
        <v>60</v>
      </c>
      <c r="V59" s="97"/>
      <c r="W59" s="98">
        <v>864498</v>
      </c>
      <c r="X59" s="92" t="s">
        <v>62</v>
      </c>
      <c r="Y59" s="99">
        <f>SUM(AB59:AK59)</f>
        <v>4907.04</v>
      </c>
      <c r="Z59" s="99">
        <f>SUM(AQ59:AT59)</f>
        <v>407.04</v>
      </c>
      <c r="AA59" s="100">
        <f>SUM(Y59-Z59)</f>
        <v>4500</v>
      </c>
      <c r="AB59" s="100">
        <v>0</v>
      </c>
      <c r="AC59" s="100">
        <v>0</v>
      </c>
      <c r="AD59" s="100">
        <v>4907.04</v>
      </c>
      <c r="AE59" s="100">
        <v>0</v>
      </c>
      <c r="AF59" s="100">
        <v>0</v>
      </c>
      <c r="AG59" s="100">
        <v>0</v>
      </c>
      <c r="AH59" s="100">
        <v>0</v>
      </c>
      <c r="AI59" s="100">
        <v>0</v>
      </c>
      <c r="AJ59" s="100">
        <v>0</v>
      </c>
      <c r="AK59" s="100">
        <v>0</v>
      </c>
      <c r="AL59" s="100">
        <v>0</v>
      </c>
      <c r="AM59" s="100">
        <v>0</v>
      </c>
      <c r="AN59" s="100">
        <v>0</v>
      </c>
      <c r="AO59" s="100">
        <v>0</v>
      </c>
      <c r="AP59" s="100">
        <v>0</v>
      </c>
      <c r="AQ59" s="100">
        <v>0</v>
      </c>
      <c r="AR59" s="100">
        <v>407.04</v>
      </c>
      <c r="AS59" s="100">
        <v>0</v>
      </c>
      <c r="AT59" s="100">
        <v>0</v>
      </c>
      <c r="AU59" s="55"/>
      <c r="AW59" s="58"/>
      <c r="AY59" s="58"/>
    </row>
    <row r="60" spans="1:51" s="26" customFormat="1" outlineLevel="1" x14ac:dyDescent="0.2">
      <c r="B60" s="91"/>
      <c r="C60" s="92"/>
      <c r="D60" s="92"/>
      <c r="E60" s="92"/>
      <c r="F60" s="92"/>
      <c r="G60" s="93"/>
      <c r="H60" s="94"/>
      <c r="I60" s="95"/>
      <c r="J60" s="96"/>
      <c r="K60" s="91"/>
      <c r="L60" s="92"/>
      <c r="M60" s="91"/>
      <c r="N60" s="191" t="s">
        <v>582</v>
      </c>
      <c r="O60" s="92"/>
      <c r="P60" s="96"/>
      <c r="Q60" s="91"/>
      <c r="R60" s="92"/>
      <c r="S60" s="92"/>
      <c r="T60" s="92"/>
      <c r="U60" s="91"/>
      <c r="V60" s="97"/>
      <c r="W60" s="98"/>
      <c r="X60" s="92"/>
      <c r="Y60" s="190">
        <f>SUM(Y58:Y59)</f>
        <v>16832.14</v>
      </c>
      <c r="Z60" s="190">
        <f t="shared" ref="Z60:AT60" si="25">SUM(Z58:Z59)</f>
        <v>2243.14</v>
      </c>
      <c r="AA60" s="190">
        <f t="shared" si="25"/>
        <v>14589</v>
      </c>
      <c r="AB60" s="190">
        <f t="shared" si="25"/>
        <v>0</v>
      </c>
      <c r="AC60" s="190">
        <f t="shared" si="25"/>
        <v>0</v>
      </c>
      <c r="AD60" s="190">
        <f t="shared" si="25"/>
        <v>16832.14</v>
      </c>
      <c r="AE60" s="190">
        <f t="shared" si="25"/>
        <v>0</v>
      </c>
      <c r="AF60" s="190">
        <f t="shared" si="25"/>
        <v>0</v>
      </c>
      <c r="AG60" s="190">
        <f t="shared" si="25"/>
        <v>0</v>
      </c>
      <c r="AH60" s="190">
        <f t="shared" si="25"/>
        <v>0</v>
      </c>
      <c r="AI60" s="190">
        <f t="shared" si="25"/>
        <v>0</v>
      </c>
      <c r="AJ60" s="190">
        <f t="shared" si="25"/>
        <v>0</v>
      </c>
      <c r="AK60" s="190">
        <f t="shared" si="25"/>
        <v>0</v>
      </c>
      <c r="AL60" s="190">
        <f t="shared" si="25"/>
        <v>0</v>
      </c>
      <c r="AM60" s="190">
        <f t="shared" si="25"/>
        <v>0</v>
      </c>
      <c r="AN60" s="190">
        <f t="shared" si="25"/>
        <v>0</v>
      </c>
      <c r="AO60" s="190">
        <f t="shared" si="25"/>
        <v>0</v>
      </c>
      <c r="AP60" s="190">
        <f t="shared" si="25"/>
        <v>0</v>
      </c>
      <c r="AQ60" s="190">
        <f t="shared" si="25"/>
        <v>0</v>
      </c>
      <c r="AR60" s="190">
        <f t="shared" si="25"/>
        <v>2243.14</v>
      </c>
      <c r="AS60" s="190">
        <f t="shared" si="25"/>
        <v>0</v>
      </c>
      <c r="AT60" s="190">
        <f t="shared" si="25"/>
        <v>0</v>
      </c>
      <c r="AU60" s="55"/>
      <c r="AW60" s="58"/>
      <c r="AY60" s="58"/>
    </row>
    <row r="61" spans="1:51" s="26" customFormat="1" outlineLevel="2" x14ac:dyDescent="0.2">
      <c r="A61" s="26">
        <v>44</v>
      </c>
      <c r="B61" s="91">
        <v>23</v>
      </c>
      <c r="C61" s="92" t="s">
        <v>185</v>
      </c>
      <c r="D61" s="92" t="s">
        <v>186</v>
      </c>
      <c r="E61" s="92" t="s">
        <v>111</v>
      </c>
      <c r="F61" s="92" t="s">
        <v>187</v>
      </c>
      <c r="G61" s="93" t="s">
        <v>188</v>
      </c>
      <c r="H61" s="94">
        <v>44439</v>
      </c>
      <c r="I61" s="95" t="s">
        <v>52</v>
      </c>
      <c r="J61" s="96" t="s">
        <v>158</v>
      </c>
      <c r="K61" s="91">
        <v>113</v>
      </c>
      <c r="L61" s="92" t="s">
        <v>189</v>
      </c>
      <c r="M61" s="91" t="s">
        <v>55</v>
      </c>
      <c r="N61" s="97" t="s">
        <v>121</v>
      </c>
      <c r="O61" s="92" t="s">
        <v>122</v>
      </c>
      <c r="P61" s="96" t="s">
        <v>58</v>
      </c>
      <c r="Q61" s="91" t="s">
        <v>163</v>
      </c>
      <c r="R61" s="92">
        <v>202219</v>
      </c>
      <c r="S61" s="92">
        <v>202219</v>
      </c>
      <c r="T61" s="92">
        <v>202219</v>
      </c>
      <c r="U61" s="91" t="s">
        <v>60</v>
      </c>
      <c r="V61" s="97"/>
      <c r="W61" s="98">
        <v>864332</v>
      </c>
      <c r="X61" s="92" t="s">
        <v>62</v>
      </c>
      <c r="Y61" s="99">
        <f>SUM(AB61:AK61)</f>
        <v>9904.5</v>
      </c>
      <c r="Z61" s="99">
        <f>SUM(AQ61:AT61)</f>
        <v>1404.5</v>
      </c>
      <c r="AA61" s="100">
        <f>SUM(Y61-Z61)</f>
        <v>8500</v>
      </c>
      <c r="AB61" s="100">
        <v>0</v>
      </c>
      <c r="AC61" s="100">
        <v>0</v>
      </c>
      <c r="AD61" s="100">
        <v>9904.5</v>
      </c>
      <c r="AE61" s="100">
        <v>0</v>
      </c>
      <c r="AF61" s="100">
        <v>0</v>
      </c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0">
        <v>0</v>
      </c>
      <c r="AN61" s="100">
        <v>0</v>
      </c>
      <c r="AO61" s="100">
        <v>0</v>
      </c>
      <c r="AP61" s="100">
        <v>0</v>
      </c>
      <c r="AQ61" s="100">
        <v>0</v>
      </c>
      <c r="AR61" s="100">
        <v>1404.5</v>
      </c>
      <c r="AS61" s="100">
        <v>0</v>
      </c>
      <c r="AT61" s="100">
        <v>0</v>
      </c>
      <c r="AU61" s="55"/>
      <c r="AW61" s="58"/>
      <c r="AY61" s="58"/>
    </row>
    <row r="62" spans="1:51" s="26" customFormat="1" outlineLevel="2" x14ac:dyDescent="0.2">
      <c r="A62" s="26">
        <v>45</v>
      </c>
      <c r="B62" s="91">
        <v>24</v>
      </c>
      <c r="C62" s="92" t="s">
        <v>190</v>
      </c>
      <c r="D62" s="92" t="s">
        <v>191</v>
      </c>
      <c r="E62" s="92" t="s">
        <v>74</v>
      </c>
      <c r="F62" s="92" t="s">
        <v>192</v>
      </c>
      <c r="G62" s="93" t="s">
        <v>193</v>
      </c>
      <c r="H62" s="94">
        <v>44439</v>
      </c>
      <c r="I62" s="95" t="s">
        <v>52</v>
      </c>
      <c r="J62" s="96" t="s">
        <v>158</v>
      </c>
      <c r="K62" s="91">
        <v>114</v>
      </c>
      <c r="L62" s="92" t="s">
        <v>194</v>
      </c>
      <c r="M62" s="91" t="s">
        <v>115</v>
      </c>
      <c r="N62" s="97" t="s">
        <v>121</v>
      </c>
      <c r="O62" s="92" t="s">
        <v>122</v>
      </c>
      <c r="P62" s="96" t="s">
        <v>58</v>
      </c>
      <c r="Q62" s="91" t="s">
        <v>163</v>
      </c>
      <c r="R62" s="92">
        <v>202219</v>
      </c>
      <c r="S62" s="92">
        <v>202219</v>
      </c>
      <c r="T62" s="92">
        <v>202219</v>
      </c>
      <c r="U62" s="91" t="s">
        <v>60</v>
      </c>
      <c r="V62" s="97"/>
      <c r="W62" s="98">
        <v>906019</v>
      </c>
      <c r="X62" s="92" t="s">
        <v>195</v>
      </c>
      <c r="Y62" s="99">
        <f>SUM(AB62:AK62)</f>
        <v>6979.78</v>
      </c>
      <c r="Z62" s="99">
        <f>SUM(AQ62:AT62)</f>
        <v>779.78</v>
      </c>
      <c r="AA62" s="100">
        <f>SUM(Y62-Z62)</f>
        <v>6200</v>
      </c>
      <c r="AB62" s="100">
        <v>0</v>
      </c>
      <c r="AC62" s="100">
        <v>0</v>
      </c>
      <c r="AD62" s="100">
        <v>6979.78</v>
      </c>
      <c r="AE62" s="100">
        <v>0</v>
      </c>
      <c r="AF62" s="100">
        <v>0</v>
      </c>
      <c r="AG62" s="100">
        <v>0</v>
      </c>
      <c r="AH62" s="100">
        <v>0</v>
      </c>
      <c r="AI62" s="100">
        <v>0</v>
      </c>
      <c r="AJ62" s="100">
        <v>0</v>
      </c>
      <c r="AK62" s="100">
        <v>0</v>
      </c>
      <c r="AL62" s="100">
        <v>0</v>
      </c>
      <c r="AM62" s="100">
        <v>0</v>
      </c>
      <c r="AN62" s="100">
        <v>0</v>
      </c>
      <c r="AO62" s="100">
        <v>0</v>
      </c>
      <c r="AP62" s="100">
        <v>0</v>
      </c>
      <c r="AQ62" s="100">
        <v>0</v>
      </c>
      <c r="AR62" s="100">
        <v>779.78</v>
      </c>
      <c r="AS62" s="100">
        <v>0</v>
      </c>
      <c r="AT62" s="100">
        <v>0</v>
      </c>
      <c r="AU62" s="55"/>
      <c r="AW62" s="58"/>
      <c r="AY62" s="58"/>
    </row>
    <row r="63" spans="1:51" s="26" customFormat="1" outlineLevel="1" x14ac:dyDescent="0.2">
      <c r="B63" s="91"/>
      <c r="C63" s="92"/>
      <c r="D63" s="92"/>
      <c r="E63" s="92"/>
      <c r="F63" s="92"/>
      <c r="G63" s="93"/>
      <c r="H63" s="94"/>
      <c r="I63" s="95"/>
      <c r="J63" s="96"/>
      <c r="K63" s="91"/>
      <c r="L63" s="92"/>
      <c r="M63" s="91"/>
      <c r="N63" s="191" t="s">
        <v>583</v>
      </c>
      <c r="O63" s="92"/>
      <c r="P63" s="96"/>
      <c r="Q63" s="91"/>
      <c r="R63" s="92"/>
      <c r="S63" s="92"/>
      <c r="T63" s="92"/>
      <c r="U63" s="91"/>
      <c r="V63" s="97"/>
      <c r="W63" s="98"/>
      <c r="X63" s="92"/>
      <c r="Y63" s="190">
        <f>SUM(Y61:Y62)</f>
        <v>16884.28</v>
      </c>
      <c r="Z63" s="190">
        <f t="shared" ref="Z63:AT63" si="26">SUM(Z61:Z62)</f>
        <v>2184.2799999999997</v>
      </c>
      <c r="AA63" s="190">
        <f t="shared" si="26"/>
        <v>14700</v>
      </c>
      <c r="AB63" s="190">
        <f t="shared" si="26"/>
        <v>0</v>
      </c>
      <c r="AC63" s="190">
        <f t="shared" si="26"/>
        <v>0</v>
      </c>
      <c r="AD63" s="190">
        <f t="shared" si="26"/>
        <v>16884.28</v>
      </c>
      <c r="AE63" s="190">
        <f t="shared" si="26"/>
        <v>0</v>
      </c>
      <c r="AF63" s="190">
        <f t="shared" si="26"/>
        <v>0</v>
      </c>
      <c r="AG63" s="190">
        <f t="shared" si="26"/>
        <v>0</v>
      </c>
      <c r="AH63" s="190">
        <f t="shared" si="26"/>
        <v>0</v>
      </c>
      <c r="AI63" s="190">
        <f t="shared" si="26"/>
        <v>0</v>
      </c>
      <c r="AJ63" s="190">
        <f t="shared" si="26"/>
        <v>0</v>
      </c>
      <c r="AK63" s="190">
        <f t="shared" si="26"/>
        <v>0</v>
      </c>
      <c r="AL63" s="190">
        <f t="shared" si="26"/>
        <v>0</v>
      </c>
      <c r="AM63" s="190">
        <f t="shared" si="26"/>
        <v>0</v>
      </c>
      <c r="AN63" s="190">
        <f t="shared" si="26"/>
        <v>0</v>
      </c>
      <c r="AO63" s="190">
        <f t="shared" si="26"/>
        <v>0</v>
      </c>
      <c r="AP63" s="190">
        <f t="shared" si="26"/>
        <v>0</v>
      </c>
      <c r="AQ63" s="190">
        <f t="shared" si="26"/>
        <v>0</v>
      </c>
      <c r="AR63" s="190">
        <f t="shared" si="26"/>
        <v>2184.2799999999997</v>
      </c>
      <c r="AS63" s="190">
        <f t="shared" si="26"/>
        <v>0</v>
      </c>
      <c r="AT63" s="190">
        <f t="shared" si="26"/>
        <v>0</v>
      </c>
      <c r="AU63" s="55"/>
      <c r="AW63" s="58"/>
      <c r="AY63" s="58"/>
    </row>
    <row r="64" spans="1:51" s="26" customFormat="1" outlineLevel="2" x14ac:dyDescent="0.2">
      <c r="A64" s="26">
        <v>62</v>
      </c>
      <c r="B64" s="91">
        <v>28</v>
      </c>
      <c r="C64" s="92" t="s">
        <v>212</v>
      </c>
      <c r="D64" s="92" t="s">
        <v>213</v>
      </c>
      <c r="E64" s="92" t="s">
        <v>65</v>
      </c>
      <c r="F64" s="92" t="s">
        <v>74</v>
      </c>
      <c r="G64" s="93" t="s">
        <v>214</v>
      </c>
      <c r="H64" s="94">
        <v>44439</v>
      </c>
      <c r="I64" s="95" t="s">
        <v>52</v>
      </c>
      <c r="J64" s="96" t="s">
        <v>158</v>
      </c>
      <c r="K64" s="91">
        <v>114</v>
      </c>
      <c r="L64" s="92" t="s">
        <v>215</v>
      </c>
      <c r="M64" s="91" t="s">
        <v>160</v>
      </c>
      <c r="N64" s="97" t="s">
        <v>128</v>
      </c>
      <c r="O64" s="92" t="s">
        <v>129</v>
      </c>
      <c r="P64" s="96" t="s">
        <v>58</v>
      </c>
      <c r="Q64" s="91" t="s">
        <v>163</v>
      </c>
      <c r="R64" s="92">
        <v>202219</v>
      </c>
      <c r="S64" s="92">
        <v>202219</v>
      </c>
      <c r="T64" s="92">
        <v>202219</v>
      </c>
      <c r="U64" s="91" t="s">
        <v>60</v>
      </c>
      <c r="V64" s="97"/>
      <c r="W64" s="98">
        <v>864375</v>
      </c>
      <c r="X64" s="92" t="s">
        <v>62</v>
      </c>
      <c r="Y64" s="99">
        <f t="shared" ref="Y64:Y71" si="27">SUM(AB64:AK64)</f>
        <v>7997.07</v>
      </c>
      <c r="Z64" s="99">
        <f t="shared" ref="Z64:Z71" si="28">SUM(AQ64:AT64)</f>
        <v>997.07</v>
      </c>
      <c r="AA64" s="100">
        <f t="shared" ref="AA64:AA71" si="29">SUM(Y64-Z64)</f>
        <v>7000</v>
      </c>
      <c r="AB64" s="100">
        <v>0</v>
      </c>
      <c r="AC64" s="100">
        <v>0</v>
      </c>
      <c r="AD64" s="100">
        <v>7997.07</v>
      </c>
      <c r="AE64" s="100">
        <v>0</v>
      </c>
      <c r="AF64" s="100">
        <v>0</v>
      </c>
      <c r="AG64" s="100">
        <v>0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997.07</v>
      </c>
      <c r="AS64" s="100">
        <v>0</v>
      </c>
      <c r="AT64" s="100">
        <v>0</v>
      </c>
      <c r="AU64" s="55"/>
      <c r="AW64" s="58"/>
      <c r="AY64" s="58"/>
    </row>
    <row r="65" spans="1:47" s="4" customFormat="1" outlineLevel="2" x14ac:dyDescent="0.2">
      <c r="A65" s="26">
        <v>63</v>
      </c>
      <c r="B65" s="91">
        <v>29</v>
      </c>
      <c r="C65" s="92" t="s">
        <v>216</v>
      </c>
      <c r="D65" s="92" t="s">
        <v>217</v>
      </c>
      <c r="E65" s="92" t="s">
        <v>74</v>
      </c>
      <c r="F65" s="92" t="s">
        <v>74</v>
      </c>
      <c r="G65" s="92" t="s">
        <v>218</v>
      </c>
      <c r="H65" s="94">
        <v>44439</v>
      </c>
      <c r="I65" s="95" t="s">
        <v>52</v>
      </c>
      <c r="J65" s="96" t="s">
        <v>158</v>
      </c>
      <c r="K65" s="91">
        <v>114</v>
      </c>
      <c r="L65" s="92" t="s">
        <v>127</v>
      </c>
      <c r="M65" s="91" t="s">
        <v>115</v>
      </c>
      <c r="N65" s="97" t="s">
        <v>128</v>
      </c>
      <c r="O65" s="92" t="s">
        <v>129</v>
      </c>
      <c r="P65" s="96" t="s">
        <v>58</v>
      </c>
      <c r="Q65" s="91" t="s">
        <v>163</v>
      </c>
      <c r="R65" s="92">
        <v>202219</v>
      </c>
      <c r="S65" s="92">
        <v>202219</v>
      </c>
      <c r="T65" s="92">
        <v>202219</v>
      </c>
      <c r="U65" s="91" t="s">
        <v>60</v>
      </c>
      <c r="V65" s="97"/>
      <c r="W65" s="98">
        <v>864383</v>
      </c>
      <c r="X65" s="92" t="s">
        <v>62</v>
      </c>
      <c r="Y65" s="99">
        <f t="shared" si="27"/>
        <v>3407.44</v>
      </c>
      <c r="Z65" s="99">
        <f t="shared" si="28"/>
        <v>110.44</v>
      </c>
      <c r="AA65" s="100">
        <f t="shared" si="29"/>
        <v>3297</v>
      </c>
      <c r="AB65" s="100">
        <v>0</v>
      </c>
      <c r="AC65" s="100">
        <v>0</v>
      </c>
      <c r="AD65" s="100">
        <v>3407.44</v>
      </c>
      <c r="AE65" s="100">
        <v>0</v>
      </c>
      <c r="AF65" s="100">
        <v>0</v>
      </c>
      <c r="AG65" s="100">
        <v>0</v>
      </c>
      <c r="AH65" s="100">
        <v>0</v>
      </c>
      <c r="AI65" s="100">
        <v>0</v>
      </c>
      <c r="AJ65" s="100">
        <v>0</v>
      </c>
      <c r="AK65" s="100">
        <v>0</v>
      </c>
      <c r="AL65" s="100">
        <v>0</v>
      </c>
      <c r="AM65" s="100">
        <v>0</v>
      </c>
      <c r="AN65" s="100">
        <v>0</v>
      </c>
      <c r="AO65" s="100">
        <v>0</v>
      </c>
      <c r="AP65" s="100">
        <v>0</v>
      </c>
      <c r="AQ65" s="100">
        <v>0</v>
      </c>
      <c r="AR65" s="100">
        <v>110.44</v>
      </c>
      <c r="AS65" s="100">
        <v>0</v>
      </c>
      <c r="AT65" s="100">
        <v>0</v>
      </c>
      <c r="AU65" s="55"/>
    </row>
    <row r="66" spans="1:47" s="26" customFormat="1" outlineLevel="2" x14ac:dyDescent="0.2">
      <c r="A66" s="26">
        <v>64</v>
      </c>
      <c r="B66" s="91">
        <v>30</v>
      </c>
      <c r="C66" s="92" t="s">
        <v>219</v>
      </c>
      <c r="D66" s="92" t="s">
        <v>220</v>
      </c>
      <c r="E66" s="92" t="s">
        <v>74</v>
      </c>
      <c r="F66" s="92" t="s">
        <v>221</v>
      </c>
      <c r="G66" s="93" t="s">
        <v>222</v>
      </c>
      <c r="H66" s="94">
        <v>44439</v>
      </c>
      <c r="I66" s="95" t="s">
        <v>52</v>
      </c>
      <c r="J66" s="96" t="s">
        <v>158</v>
      </c>
      <c r="K66" s="91">
        <v>114</v>
      </c>
      <c r="L66" s="92" t="s">
        <v>127</v>
      </c>
      <c r="M66" s="91" t="s">
        <v>115</v>
      </c>
      <c r="N66" s="97" t="s">
        <v>128</v>
      </c>
      <c r="O66" s="92" t="s">
        <v>129</v>
      </c>
      <c r="P66" s="96" t="s">
        <v>58</v>
      </c>
      <c r="Q66" s="91" t="s">
        <v>163</v>
      </c>
      <c r="R66" s="92">
        <v>202219</v>
      </c>
      <c r="S66" s="92">
        <v>202219</v>
      </c>
      <c r="T66" s="92">
        <v>202219</v>
      </c>
      <c r="U66" s="91" t="s">
        <v>60</v>
      </c>
      <c r="V66" s="97"/>
      <c r="W66" s="98">
        <v>864391</v>
      </c>
      <c r="X66" s="92" t="s">
        <v>62</v>
      </c>
      <c r="Y66" s="99">
        <f t="shared" si="27"/>
        <v>3775.6</v>
      </c>
      <c r="Z66" s="99">
        <f t="shared" si="28"/>
        <v>275.60000000000002</v>
      </c>
      <c r="AA66" s="100">
        <f t="shared" si="29"/>
        <v>3500</v>
      </c>
      <c r="AB66" s="100">
        <v>0</v>
      </c>
      <c r="AC66" s="100">
        <v>0</v>
      </c>
      <c r="AD66" s="100">
        <v>3775.6</v>
      </c>
      <c r="AE66" s="100">
        <v>0</v>
      </c>
      <c r="AF66" s="100">
        <v>0</v>
      </c>
      <c r="AG66" s="100">
        <v>0</v>
      </c>
      <c r="AH66" s="100">
        <v>0</v>
      </c>
      <c r="AI66" s="100">
        <v>0</v>
      </c>
      <c r="AJ66" s="100">
        <v>0</v>
      </c>
      <c r="AK66" s="100">
        <v>0</v>
      </c>
      <c r="AL66" s="100">
        <v>0</v>
      </c>
      <c r="AM66" s="100">
        <v>0</v>
      </c>
      <c r="AN66" s="100">
        <v>0</v>
      </c>
      <c r="AO66" s="100">
        <v>0</v>
      </c>
      <c r="AP66" s="100">
        <v>0</v>
      </c>
      <c r="AQ66" s="100">
        <v>0</v>
      </c>
      <c r="AR66" s="100">
        <v>275.60000000000002</v>
      </c>
      <c r="AS66" s="100">
        <v>0</v>
      </c>
      <c r="AT66" s="100">
        <v>0</v>
      </c>
      <c r="AU66" s="55"/>
    </row>
    <row r="67" spans="1:47" s="26" customFormat="1" outlineLevel="2" x14ac:dyDescent="0.2">
      <c r="A67" s="26">
        <v>65</v>
      </c>
      <c r="B67" s="91">
        <v>31</v>
      </c>
      <c r="C67" s="92" t="s">
        <v>223</v>
      </c>
      <c r="D67" s="92" t="s">
        <v>224</v>
      </c>
      <c r="E67" s="92" t="s">
        <v>65</v>
      </c>
      <c r="F67" s="92" t="s">
        <v>125</v>
      </c>
      <c r="G67" s="93" t="s">
        <v>225</v>
      </c>
      <c r="H67" s="94">
        <v>44439</v>
      </c>
      <c r="I67" s="95" t="s">
        <v>52</v>
      </c>
      <c r="J67" s="96" t="s">
        <v>158</v>
      </c>
      <c r="K67" s="91">
        <v>114</v>
      </c>
      <c r="L67" s="92" t="s">
        <v>127</v>
      </c>
      <c r="M67" s="91" t="s">
        <v>115</v>
      </c>
      <c r="N67" s="97" t="s">
        <v>128</v>
      </c>
      <c r="O67" s="92" t="s">
        <v>129</v>
      </c>
      <c r="P67" s="96" t="s">
        <v>58</v>
      </c>
      <c r="Q67" s="91" t="s">
        <v>163</v>
      </c>
      <c r="R67" s="92">
        <v>202219</v>
      </c>
      <c r="S67" s="92">
        <v>202219</v>
      </c>
      <c r="T67" s="92">
        <v>202219</v>
      </c>
      <c r="U67" s="91" t="s">
        <v>60</v>
      </c>
      <c r="V67" s="97"/>
      <c r="W67" s="98">
        <v>429482</v>
      </c>
      <c r="X67" s="92" t="s">
        <v>62</v>
      </c>
      <c r="Y67" s="99">
        <f t="shared" si="27"/>
        <v>3407.44</v>
      </c>
      <c r="Z67" s="99">
        <f t="shared" si="28"/>
        <v>110.44</v>
      </c>
      <c r="AA67" s="100">
        <f t="shared" si="29"/>
        <v>3297</v>
      </c>
      <c r="AB67" s="100">
        <v>0</v>
      </c>
      <c r="AC67" s="100">
        <v>0</v>
      </c>
      <c r="AD67" s="100">
        <v>3407.44</v>
      </c>
      <c r="AE67" s="100">
        <v>0</v>
      </c>
      <c r="AF67" s="100">
        <v>0</v>
      </c>
      <c r="AG67" s="100">
        <v>0</v>
      </c>
      <c r="AH67" s="100">
        <v>0</v>
      </c>
      <c r="AI67" s="100">
        <v>0</v>
      </c>
      <c r="AJ67" s="100">
        <v>0</v>
      </c>
      <c r="AK67" s="100">
        <v>0</v>
      </c>
      <c r="AL67" s="100">
        <v>0</v>
      </c>
      <c r="AM67" s="100">
        <v>0</v>
      </c>
      <c r="AN67" s="100">
        <v>0</v>
      </c>
      <c r="AO67" s="100">
        <v>0</v>
      </c>
      <c r="AP67" s="100">
        <v>0</v>
      </c>
      <c r="AQ67" s="100">
        <v>0</v>
      </c>
      <c r="AR67" s="100">
        <v>110.44</v>
      </c>
      <c r="AS67" s="100">
        <v>0</v>
      </c>
      <c r="AT67" s="100">
        <v>0</v>
      </c>
      <c r="AU67" s="55"/>
    </row>
    <row r="68" spans="1:47" s="26" customFormat="1" outlineLevel="2" x14ac:dyDescent="0.2">
      <c r="A68" s="26">
        <v>66</v>
      </c>
      <c r="B68" s="91">
        <v>32</v>
      </c>
      <c r="C68" s="92" t="s">
        <v>226</v>
      </c>
      <c r="D68" s="92" t="s">
        <v>227</v>
      </c>
      <c r="E68" s="92" t="s">
        <v>65</v>
      </c>
      <c r="F68" s="92" t="s">
        <v>228</v>
      </c>
      <c r="G68" s="93" t="s">
        <v>229</v>
      </c>
      <c r="H68" s="94">
        <v>44439</v>
      </c>
      <c r="I68" s="95" t="s">
        <v>52</v>
      </c>
      <c r="J68" s="96" t="s">
        <v>158</v>
      </c>
      <c r="K68" s="91">
        <v>114</v>
      </c>
      <c r="L68" s="92" t="s">
        <v>127</v>
      </c>
      <c r="M68" s="91" t="s">
        <v>115</v>
      </c>
      <c r="N68" s="97" t="s">
        <v>128</v>
      </c>
      <c r="O68" s="92" t="s">
        <v>129</v>
      </c>
      <c r="P68" s="96" t="s">
        <v>58</v>
      </c>
      <c r="Q68" s="91" t="s">
        <v>163</v>
      </c>
      <c r="R68" s="92">
        <v>202219</v>
      </c>
      <c r="S68" s="92">
        <v>202219</v>
      </c>
      <c r="T68" s="92">
        <v>202219</v>
      </c>
      <c r="U68" s="91" t="s">
        <v>60</v>
      </c>
      <c r="V68" s="97"/>
      <c r="W68" s="98">
        <v>864405</v>
      </c>
      <c r="X68" s="92" t="s">
        <v>62</v>
      </c>
      <c r="Y68" s="99">
        <f t="shared" si="27"/>
        <v>3407.44</v>
      </c>
      <c r="Z68" s="99">
        <f t="shared" si="28"/>
        <v>110.44</v>
      </c>
      <c r="AA68" s="100">
        <f t="shared" si="29"/>
        <v>3297</v>
      </c>
      <c r="AB68" s="100">
        <v>0</v>
      </c>
      <c r="AC68" s="100">
        <v>0</v>
      </c>
      <c r="AD68" s="100">
        <v>3407.44</v>
      </c>
      <c r="AE68" s="100">
        <v>0</v>
      </c>
      <c r="AF68" s="100">
        <v>0</v>
      </c>
      <c r="AG68" s="100">
        <v>0</v>
      </c>
      <c r="AH68" s="100">
        <v>0</v>
      </c>
      <c r="AI68" s="100">
        <v>0</v>
      </c>
      <c r="AJ68" s="100">
        <v>0</v>
      </c>
      <c r="AK68" s="100">
        <v>0</v>
      </c>
      <c r="AL68" s="100">
        <v>0</v>
      </c>
      <c r="AM68" s="100">
        <v>0</v>
      </c>
      <c r="AN68" s="100">
        <v>0</v>
      </c>
      <c r="AO68" s="100">
        <v>0</v>
      </c>
      <c r="AP68" s="100">
        <v>0</v>
      </c>
      <c r="AQ68" s="100">
        <v>0</v>
      </c>
      <c r="AR68" s="100">
        <v>110.44</v>
      </c>
      <c r="AS68" s="100"/>
      <c r="AT68" s="100">
        <v>0</v>
      </c>
      <c r="AU68" s="55"/>
    </row>
    <row r="69" spans="1:47" s="26" customFormat="1" outlineLevel="2" x14ac:dyDescent="0.2">
      <c r="A69" s="26">
        <v>67</v>
      </c>
      <c r="B69" s="91">
        <v>36</v>
      </c>
      <c r="C69" s="92" t="s">
        <v>244</v>
      </c>
      <c r="D69" s="92" t="s">
        <v>245</v>
      </c>
      <c r="E69" s="92" t="s">
        <v>246</v>
      </c>
      <c r="F69" s="92" t="s">
        <v>247</v>
      </c>
      <c r="G69" s="93" t="s">
        <v>248</v>
      </c>
      <c r="H69" s="94">
        <v>44439</v>
      </c>
      <c r="I69" s="95" t="s">
        <v>52</v>
      </c>
      <c r="J69" s="96" t="s">
        <v>158</v>
      </c>
      <c r="K69" s="91">
        <v>114</v>
      </c>
      <c r="L69" s="92" t="s">
        <v>114</v>
      </c>
      <c r="M69" s="91" t="s">
        <v>115</v>
      </c>
      <c r="N69" s="97" t="s">
        <v>128</v>
      </c>
      <c r="O69" s="92" t="s">
        <v>129</v>
      </c>
      <c r="P69" s="96" t="s">
        <v>58</v>
      </c>
      <c r="Q69" s="91" t="s">
        <v>163</v>
      </c>
      <c r="R69" s="92">
        <v>202219</v>
      </c>
      <c r="S69" s="92">
        <v>202219</v>
      </c>
      <c r="T69" s="92">
        <v>202219</v>
      </c>
      <c r="U69" s="91" t="s">
        <v>60</v>
      </c>
      <c r="V69" s="97"/>
      <c r="W69" s="98">
        <v>864447</v>
      </c>
      <c r="X69" s="92" t="s">
        <v>62</v>
      </c>
      <c r="Y69" s="99">
        <f t="shared" si="27"/>
        <v>3542.91</v>
      </c>
      <c r="Z69" s="99">
        <f t="shared" si="28"/>
        <v>142.91</v>
      </c>
      <c r="AA69" s="100">
        <f t="shared" si="29"/>
        <v>3400</v>
      </c>
      <c r="AB69" s="100">
        <v>0</v>
      </c>
      <c r="AC69" s="100">
        <v>0</v>
      </c>
      <c r="AD69" s="100">
        <v>3542.91</v>
      </c>
      <c r="AE69" s="100">
        <v>0</v>
      </c>
      <c r="AF69" s="100">
        <v>0</v>
      </c>
      <c r="AG69" s="100">
        <v>0</v>
      </c>
      <c r="AH69" s="100">
        <v>0</v>
      </c>
      <c r="AI69" s="100">
        <v>0</v>
      </c>
      <c r="AJ69" s="100">
        <v>0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0</v>
      </c>
      <c r="AQ69" s="100">
        <v>0</v>
      </c>
      <c r="AR69" s="100">
        <v>142.91</v>
      </c>
      <c r="AS69" s="100">
        <v>0</v>
      </c>
      <c r="AT69" s="100">
        <v>0</v>
      </c>
      <c r="AU69" s="55"/>
    </row>
    <row r="70" spans="1:47" s="26" customFormat="1" outlineLevel="2" x14ac:dyDescent="0.2">
      <c r="A70" s="26">
        <v>68</v>
      </c>
      <c r="B70" s="91">
        <v>37</v>
      </c>
      <c r="C70" s="92" t="s">
        <v>249</v>
      </c>
      <c r="D70" s="92" t="s">
        <v>250</v>
      </c>
      <c r="E70" s="92" t="s">
        <v>251</v>
      </c>
      <c r="F70" s="92" t="s">
        <v>50</v>
      </c>
      <c r="G70" s="93" t="s">
        <v>252</v>
      </c>
      <c r="H70" s="94">
        <v>44439</v>
      </c>
      <c r="I70" s="95" t="s">
        <v>52</v>
      </c>
      <c r="J70" s="96" t="s">
        <v>158</v>
      </c>
      <c r="K70" s="91">
        <v>114</v>
      </c>
      <c r="L70" s="92" t="s">
        <v>127</v>
      </c>
      <c r="M70" s="91" t="s">
        <v>115</v>
      </c>
      <c r="N70" s="97" t="s">
        <v>128</v>
      </c>
      <c r="O70" s="92" t="s">
        <v>129</v>
      </c>
      <c r="P70" s="96" t="s">
        <v>58</v>
      </c>
      <c r="Q70" s="91" t="s">
        <v>163</v>
      </c>
      <c r="R70" s="92">
        <v>202219</v>
      </c>
      <c r="S70" s="92">
        <v>202219</v>
      </c>
      <c r="T70" s="92">
        <v>202219</v>
      </c>
      <c r="U70" s="91" t="s">
        <v>60</v>
      </c>
      <c r="V70" s="97"/>
      <c r="W70" s="98">
        <v>864456</v>
      </c>
      <c r="X70" s="92" t="s">
        <v>62</v>
      </c>
      <c r="Y70" s="99">
        <f t="shared" si="27"/>
        <v>3542.91</v>
      </c>
      <c r="Z70" s="99">
        <f t="shared" si="28"/>
        <v>142.91</v>
      </c>
      <c r="AA70" s="100">
        <f t="shared" si="29"/>
        <v>3400</v>
      </c>
      <c r="AB70" s="100">
        <v>0</v>
      </c>
      <c r="AC70" s="100">
        <v>0</v>
      </c>
      <c r="AD70" s="100">
        <v>3542.91</v>
      </c>
      <c r="AE70" s="100">
        <v>0</v>
      </c>
      <c r="AF70" s="100">
        <v>0</v>
      </c>
      <c r="AG70" s="100">
        <v>0</v>
      </c>
      <c r="AH70" s="100">
        <v>0</v>
      </c>
      <c r="AI70" s="100">
        <v>0</v>
      </c>
      <c r="AJ70" s="100">
        <v>0</v>
      </c>
      <c r="AK70" s="100">
        <v>0</v>
      </c>
      <c r="AL70" s="100">
        <v>0</v>
      </c>
      <c r="AM70" s="100">
        <v>0</v>
      </c>
      <c r="AN70" s="100">
        <v>0</v>
      </c>
      <c r="AO70" s="100">
        <v>0</v>
      </c>
      <c r="AP70" s="100">
        <v>0</v>
      </c>
      <c r="AQ70" s="100">
        <v>0</v>
      </c>
      <c r="AR70" s="100">
        <v>142.91</v>
      </c>
      <c r="AS70" s="100">
        <v>0</v>
      </c>
      <c r="AT70" s="100">
        <v>0</v>
      </c>
      <c r="AU70" s="55"/>
    </row>
    <row r="71" spans="1:47" s="26" customFormat="1" outlineLevel="2" x14ac:dyDescent="0.2">
      <c r="A71" s="26">
        <v>69</v>
      </c>
      <c r="B71" s="91">
        <v>38</v>
      </c>
      <c r="C71" s="92" t="s">
        <v>253</v>
      </c>
      <c r="D71" s="92" t="s">
        <v>254</v>
      </c>
      <c r="E71" s="92" t="s">
        <v>171</v>
      </c>
      <c r="F71" s="92" t="s">
        <v>74</v>
      </c>
      <c r="G71" s="93" t="s">
        <v>255</v>
      </c>
      <c r="H71" s="94">
        <v>44439</v>
      </c>
      <c r="I71" s="95" t="s">
        <v>52</v>
      </c>
      <c r="J71" s="96" t="s">
        <v>158</v>
      </c>
      <c r="K71" s="91">
        <v>114</v>
      </c>
      <c r="L71" s="92" t="s">
        <v>256</v>
      </c>
      <c r="M71" s="91" t="s">
        <v>115</v>
      </c>
      <c r="N71" s="97" t="s">
        <v>128</v>
      </c>
      <c r="O71" s="92" t="s">
        <v>129</v>
      </c>
      <c r="P71" s="96" t="s">
        <v>58</v>
      </c>
      <c r="Q71" s="91" t="s">
        <v>163</v>
      </c>
      <c r="R71" s="92">
        <v>202219</v>
      </c>
      <c r="S71" s="92">
        <v>202219</v>
      </c>
      <c r="T71" s="92">
        <v>202219</v>
      </c>
      <c r="U71" s="91" t="s">
        <v>60</v>
      </c>
      <c r="V71" s="97" t="s">
        <v>257</v>
      </c>
      <c r="W71" s="98">
        <v>864464</v>
      </c>
      <c r="X71" s="92" t="s">
        <v>62</v>
      </c>
      <c r="Y71" s="99">
        <f t="shared" si="27"/>
        <v>5110.63</v>
      </c>
      <c r="Z71" s="99">
        <f t="shared" si="28"/>
        <v>1840.62</v>
      </c>
      <c r="AA71" s="100">
        <f t="shared" si="29"/>
        <v>3270.01</v>
      </c>
      <c r="AB71" s="100">
        <v>0</v>
      </c>
      <c r="AC71" s="100">
        <v>0</v>
      </c>
      <c r="AD71" s="100">
        <v>5110.63</v>
      </c>
      <c r="AE71" s="100">
        <v>0</v>
      </c>
      <c r="AF71" s="100">
        <v>0</v>
      </c>
      <c r="AG71" s="100">
        <v>0</v>
      </c>
      <c r="AH71" s="100">
        <v>0</v>
      </c>
      <c r="AI71" s="100">
        <v>0</v>
      </c>
      <c r="AJ71" s="100">
        <v>0</v>
      </c>
      <c r="AK71" s="100">
        <v>0</v>
      </c>
      <c r="AL71" s="100">
        <v>0</v>
      </c>
      <c r="AM71" s="100">
        <v>0</v>
      </c>
      <c r="AN71" s="100">
        <v>0</v>
      </c>
      <c r="AO71" s="100">
        <v>0</v>
      </c>
      <c r="AP71" s="100">
        <v>0</v>
      </c>
      <c r="AQ71" s="100">
        <v>0</v>
      </c>
      <c r="AR71" s="100">
        <v>439.62</v>
      </c>
      <c r="AS71" s="100">
        <v>0</v>
      </c>
      <c r="AT71" s="100">
        <v>1401</v>
      </c>
      <c r="AU71" s="55"/>
    </row>
    <row r="72" spans="1:47" s="26" customFormat="1" outlineLevel="1" x14ac:dyDescent="0.2">
      <c r="B72" s="91"/>
      <c r="C72" s="92"/>
      <c r="D72" s="92"/>
      <c r="E72" s="92"/>
      <c r="F72" s="92"/>
      <c r="G72" s="93"/>
      <c r="H72" s="94"/>
      <c r="I72" s="95"/>
      <c r="J72" s="96"/>
      <c r="K72" s="91"/>
      <c r="L72" s="92"/>
      <c r="M72" s="91"/>
      <c r="N72" s="191" t="s">
        <v>584</v>
      </c>
      <c r="O72" s="92"/>
      <c r="P72" s="96"/>
      <c r="Q72" s="91"/>
      <c r="R72" s="92"/>
      <c r="S72" s="92"/>
      <c r="T72" s="92"/>
      <c r="U72" s="91"/>
      <c r="V72" s="97"/>
      <c r="W72" s="98"/>
      <c r="X72" s="92"/>
      <c r="Y72" s="190">
        <f>SUM(Y64:Y71)</f>
        <v>34191.439999999995</v>
      </c>
      <c r="Z72" s="190">
        <f t="shared" ref="Z72:AT72" si="30">SUM(Z64:Z71)</f>
        <v>3730.4300000000003</v>
      </c>
      <c r="AA72" s="190">
        <f t="shared" si="30"/>
        <v>30461.010000000002</v>
      </c>
      <c r="AB72" s="190">
        <f t="shared" si="30"/>
        <v>0</v>
      </c>
      <c r="AC72" s="190">
        <f t="shared" si="30"/>
        <v>0</v>
      </c>
      <c r="AD72" s="190">
        <f t="shared" si="30"/>
        <v>34191.439999999995</v>
      </c>
      <c r="AE72" s="190">
        <f t="shared" si="30"/>
        <v>0</v>
      </c>
      <c r="AF72" s="190">
        <f t="shared" si="30"/>
        <v>0</v>
      </c>
      <c r="AG72" s="190">
        <f t="shared" si="30"/>
        <v>0</v>
      </c>
      <c r="AH72" s="190">
        <f t="shared" si="30"/>
        <v>0</v>
      </c>
      <c r="AI72" s="190">
        <f t="shared" si="30"/>
        <v>0</v>
      </c>
      <c r="AJ72" s="190">
        <f t="shared" si="30"/>
        <v>0</v>
      </c>
      <c r="AK72" s="190">
        <f t="shared" si="30"/>
        <v>0</v>
      </c>
      <c r="AL72" s="190">
        <f t="shared" si="30"/>
        <v>0</v>
      </c>
      <c r="AM72" s="190">
        <f t="shared" si="30"/>
        <v>0</v>
      </c>
      <c r="AN72" s="190">
        <f t="shared" si="30"/>
        <v>0</v>
      </c>
      <c r="AO72" s="190">
        <f t="shared" si="30"/>
        <v>0</v>
      </c>
      <c r="AP72" s="190">
        <f t="shared" si="30"/>
        <v>0</v>
      </c>
      <c r="AQ72" s="190">
        <f t="shared" si="30"/>
        <v>0</v>
      </c>
      <c r="AR72" s="190">
        <f t="shared" si="30"/>
        <v>2329.4300000000003</v>
      </c>
      <c r="AS72" s="190">
        <f t="shared" si="30"/>
        <v>0</v>
      </c>
      <c r="AT72" s="190">
        <f t="shared" si="30"/>
        <v>1401</v>
      </c>
      <c r="AU72" s="55"/>
    </row>
    <row r="73" spans="1:47" s="26" customFormat="1" outlineLevel="2" x14ac:dyDescent="0.2">
      <c r="A73" s="26">
        <v>54</v>
      </c>
      <c r="B73" s="91">
        <v>61</v>
      </c>
      <c r="C73" s="92" t="s">
        <v>384</v>
      </c>
      <c r="D73" s="92" t="s">
        <v>385</v>
      </c>
      <c r="E73" s="92" t="s">
        <v>386</v>
      </c>
      <c r="F73" s="92" t="s">
        <v>74</v>
      </c>
      <c r="G73" s="93" t="s">
        <v>387</v>
      </c>
      <c r="H73" s="94">
        <v>44439</v>
      </c>
      <c r="I73" s="95" t="s">
        <v>52</v>
      </c>
      <c r="J73" s="96" t="s">
        <v>158</v>
      </c>
      <c r="K73" s="91">
        <v>114</v>
      </c>
      <c r="L73" s="92" t="s">
        <v>388</v>
      </c>
      <c r="M73" s="91" t="s">
        <v>160</v>
      </c>
      <c r="N73" s="97" t="s">
        <v>389</v>
      </c>
      <c r="O73" s="92" t="s">
        <v>390</v>
      </c>
      <c r="P73" s="96" t="s">
        <v>58</v>
      </c>
      <c r="Q73" s="91" t="s">
        <v>163</v>
      </c>
      <c r="R73" s="92">
        <v>202219</v>
      </c>
      <c r="S73" s="92">
        <v>202219</v>
      </c>
      <c r="T73" s="92">
        <v>202219</v>
      </c>
      <c r="U73" s="91" t="s">
        <v>60</v>
      </c>
      <c r="V73" s="97"/>
      <c r="W73" s="98">
        <v>346858</v>
      </c>
      <c r="X73" s="92" t="s">
        <v>62</v>
      </c>
      <c r="Y73" s="99">
        <f>SUM(AB73:AK73)</f>
        <v>5888.21</v>
      </c>
      <c r="Z73" s="99">
        <f>SUM(AQ73:AT73)</f>
        <v>571.20000000000005</v>
      </c>
      <c r="AA73" s="100">
        <f>SUM(Y73-Z73)</f>
        <v>5317.01</v>
      </c>
      <c r="AB73" s="100">
        <v>0</v>
      </c>
      <c r="AC73" s="100">
        <v>0</v>
      </c>
      <c r="AD73" s="100">
        <v>5888.21</v>
      </c>
      <c r="AE73" s="100">
        <v>0</v>
      </c>
      <c r="AF73" s="100">
        <v>0</v>
      </c>
      <c r="AG73" s="100">
        <v>0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0</v>
      </c>
      <c r="AP73" s="100">
        <v>0</v>
      </c>
      <c r="AQ73" s="100">
        <v>0</v>
      </c>
      <c r="AR73" s="100">
        <v>571.20000000000005</v>
      </c>
      <c r="AS73" s="100">
        <v>0</v>
      </c>
      <c r="AT73" s="100">
        <v>0</v>
      </c>
      <c r="AU73" s="55"/>
    </row>
    <row r="74" spans="1:47" s="26" customFormat="1" outlineLevel="2" x14ac:dyDescent="0.2">
      <c r="A74" s="26">
        <v>55</v>
      </c>
      <c r="B74" s="91">
        <v>68</v>
      </c>
      <c r="C74" s="92" t="s">
        <v>430</v>
      </c>
      <c r="D74" s="92" t="s">
        <v>431</v>
      </c>
      <c r="E74" s="92" t="s">
        <v>432</v>
      </c>
      <c r="F74" s="92" t="s">
        <v>433</v>
      </c>
      <c r="G74" s="93" t="s">
        <v>434</v>
      </c>
      <c r="H74" s="94">
        <v>44652</v>
      </c>
      <c r="I74" s="95" t="s">
        <v>52</v>
      </c>
      <c r="J74" s="96" t="s">
        <v>158</v>
      </c>
      <c r="K74" s="91">
        <v>114</v>
      </c>
      <c r="L74" s="92" t="s">
        <v>435</v>
      </c>
      <c r="M74" s="91" t="s">
        <v>115</v>
      </c>
      <c r="N74" s="97" t="s">
        <v>389</v>
      </c>
      <c r="O74" s="92" t="s">
        <v>390</v>
      </c>
      <c r="P74" s="96" t="s">
        <v>58</v>
      </c>
      <c r="Q74" s="91" t="s">
        <v>163</v>
      </c>
      <c r="R74" s="92">
        <v>202219</v>
      </c>
      <c r="S74" s="92">
        <v>202219</v>
      </c>
      <c r="T74" s="92">
        <v>202219</v>
      </c>
      <c r="U74" s="91" t="s">
        <v>60</v>
      </c>
      <c r="V74" s="97"/>
      <c r="W74" s="98">
        <v>249364</v>
      </c>
      <c r="X74" s="92" t="s">
        <v>62</v>
      </c>
      <c r="Y74" s="99">
        <f>SUM(AB74:AK74)</f>
        <v>4907.04</v>
      </c>
      <c r="Z74" s="99">
        <f>SUM(AQ74:AT74)</f>
        <v>407.04</v>
      </c>
      <c r="AA74" s="100">
        <f>SUM(Y74-Z74)</f>
        <v>4500</v>
      </c>
      <c r="AB74" s="100">
        <v>0</v>
      </c>
      <c r="AC74" s="100">
        <v>0</v>
      </c>
      <c r="AD74" s="100">
        <v>4907.04</v>
      </c>
      <c r="AE74" s="100">
        <v>0</v>
      </c>
      <c r="AF74" s="100">
        <v>0</v>
      </c>
      <c r="AG74" s="100">
        <v>0</v>
      </c>
      <c r="AH74" s="100">
        <v>0</v>
      </c>
      <c r="AI74" s="100">
        <v>0</v>
      </c>
      <c r="AJ74" s="100">
        <v>0</v>
      </c>
      <c r="AK74" s="100">
        <v>0</v>
      </c>
      <c r="AL74" s="100">
        <v>0</v>
      </c>
      <c r="AM74" s="100">
        <v>0</v>
      </c>
      <c r="AN74" s="100">
        <v>0</v>
      </c>
      <c r="AO74" s="100">
        <v>0</v>
      </c>
      <c r="AP74" s="100">
        <v>0</v>
      </c>
      <c r="AQ74" s="100">
        <v>0</v>
      </c>
      <c r="AR74" s="100">
        <v>407.04</v>
      </c>
      <c r="AS74" s="100">
        <v>0</v>
      </c>
      <c r="AT74" s="100">
        <v>0</v>
      </c>
      <c r="AU74" s="55"/>
    </row>
    <row r="75" spans="1:47" s="26" customFormat="1" outlineLevel="2" x14ac:dyDescent="0.2">
      <c r="A75" s="26">
        <v>56</v>
      </c>
      <c r="B75" s="91">
        <v>80</v>
      </c>
      <c r="C75" s="92" t="s">
        <v>481</v>
      </c>
      <c r="D75" s="92" t="s">
        <v>482</v>
      </c>
      <c r="E75" s="92" t="s">
        <v>110</v>
      </c>
      <c r="F75" s="92" t="s">
        <v>246</v>
      </c>
      <c r="G75" s="93" t="s">
        <v>483</v>
      </c>
      <c r="H75" s="94">
        <v>44757</v>
      </c>
      <c r="I75" s="95" t="s">
        <v>52</v>
      </c>
      <c r="J75" s="96" t="s">
        <v>158</v>
      </c>
      <c r="K75" s="91">
        <v>114</v>
      </c>
      <c r="L75" s="92" t="s">
        <v>435</v>
      </c>
      <c r="M75" s="91" t="s">
        <v>160</v>
      </c>
      <c r="N75" s="97" t="s">
        <v>389</v>
      </c>
      <c r="O75" s="92" t="s">
        <v>390</v>
      </c>
      <c r="P75" s="96" t="s">
        <v>58</v>
      </c>
      <c r="Q75" s="91" t="s">
        <v>163</v>
      </c>
      <c r="R75" s="92">
        <v>202219</v>
      </c>
      <c r="S75" s="92">
        <v>202219</v>
      </c>
      <c r="T75" s="92">
        <v>202219</v>
      </c>
      <c r="U75" s="91" t="s">
        <v>60</v>
      </c>
      <c r="V75" s="135"/>
      <c r="W75" s="135"/>
      <c r="X75" s="135" t="s">
        <v>62</v>
      </c>
      <c r="Y75" s="99">
        <f>SUM(AB75:AK75)</f>
        <v>4907.04</v>
      </c>
      <c r="Z75" s="99">
        <f>SUM(AQ75:AT75)</f>
        <v>407.04</v>
      </c>
      <c r="AA75" s="100">
        <f>SUM(Y75-Z75)</f>
        <v>4500</v>
      </c>
      <c r="AB75" s="100">
        <v>0</v>
      </c>
      <c r="AC75" s="100">
        <v>0</v>
      </c>
      <c r="AD75" s="100">
        <v>4907.04</v>
      </c>
      <c r="AE75" s="100">
        <v>0</v>
      </c>
      <c r="AF75" s="100">
        <v>0</v>
      </c>
      <c r="AG75" s="100">
        <v>0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0">
        <v>0</v>
      </c>
      <c r="AN75" s="100">
        <v>0</v>
      </c>
      <c r="AO75" s="100">
        <v>0</v>
      </c>
      <c r="AP75" s="100">
        <v>0</v>
      </c>
      <c r="AQ75" s="100">
        <v>0</v>
      </c>
      <c r="AR75" s="100">
        <v>407.04</v>
      </c>
      <c r="AS75" s="100">
        <v>0</v>
      </c>
      <c r="AT75" s="100">
        <v>0</v>
      </c>
      <c r="AU75" s="55"/>
    </row>
    <row r="76" spans="1:47" s="26" customFormat="1" outlineLevel="2" x14ac:dyDescent="0.2">
      <c r="A76" s="26">
        <v>57</v>
      </c>
      <c r="B76" s="91">
        <v>102</v>
      </c>
      <c r="C76" s="92" t="s">
        <v>558</v>
      </c>
      <c r="D76" s="92" t="s">
        <v>559</v>
      </c>
      <c r="E76" s="92" t="s">
        <v>50</v>
      </c>
      <c r="F76" s="92" t="s">
        <v>486</v>
      </c>
      <c r="G76" s="93" t="s">
        <v>487</v>
      </c>
      <c r="H76" s="94">
        <v>44805</v>
      </c>
      <c r="I76" s="95" t="s">
        <v>52</v>
      </c>
      <c r="J76" s="96" t="s">
        <v>158</v>
      </c>
      <c r="K76" s="91">
        <v>114</v>
      </c>
      <c r="L76" s="92" t="s">
        <v>390</v>
      </c>
      <c r="M76" s="91" t="s">
        <v>115</v>
      </c>
      <c r="N76" s="97" t="s">
        <v>389</v>
      </c>
      <c r="O76" s="92" t="s">
        <v>390</v>
      </c>
      <c r="P76" s="96" t="s">
        <v>58</v>
      </c>
      <c r="Q76" s="91" t="s">
        <v>163</v>
      </c>
      <c r="R76" s="92">
        <v>202219</v>
      </c>
      <c r="S76" s="92">
        <v>202219</v>
      </c>
      <c r="T76" s="92">
        <v>202219</v>
      </c>
      <c r="U76" s="91" t="s">
        <v>60</v>
      </c>
      <c r="V76" s="135"/>
      <c r="W76" s="135"/>
      <c r="X76" s="135"/>
      <c r="Y76" s="99">
        <f>SUM(AB76:AK76)</f>
        <v>4907.04</v>
      </c>
      <c r="Z76" s="99">
        <f>SUM(AQ76:AT76)</f>
        <v>407.04</v>
      </c>
      <c r="AA76" s="100">
        <f>SUM(Y76-Z76)</f>
        <v>4500</v>
      </c>
      <c r="AB76" s="100">
        <v>0</v>
      </c>
      <c r="AC76" s="100">
        <v>0</v>
      </c>
      <c r="AD76" s="100">
        <v>4907.04</v>
      </c>
      <c r="AE76" s="100">
        <v>0</v>
      </c>
      <c r="AF76" s="100">
        <v>0</v>
      </c>
      <c r="AG76" s="100">
        <v>0</v>
      </c>
      <c r="AH76" s="100">
        <v>0</v>
      </c>
      <c r="AI76" s="100">
        <v>0</v>
      </c>
      <c r="AJ76" s="100">
        <v>0</v>
      </c>
      <c r="AK76" s="100">
        <v>0</v>
      </c>
      <c r="AL76" s="100">
        <v>0</v>
      </c>
      <c r="AM76" s="100">
        <v>0</v>
      </c>
      <c r="AN76" s="100">
        <v>0</v>
      </c>
      <c r="AO76" s="100">
        <v>0</v>
      </c>
      <c r="AP76" s="100">
        <v>0</v>
      </c>
      <c r="AQ76" s="100">
        <v>0</v>
      </c>
      <c r="AR76" s="100">
        <v>407.04</v>
      </c>
      <c r="AS76" s="100">
        <v>0</v>
      </c>
      <c r="AT76" s="100">
        <v>0</v>
      </c>
      <c r="AU76" s="55"/>
    </row>
    <row r="77" spans="1:47" s="26" customFormat="1" outlineLevel="1" x14ac:dyDescent="0.2">
      <c r="B77" s="91"/>
      <c r="C77" s="92"/>
      <c r="D77" s="92"/>
      <c r="E77" s="92"/>
      <c r="F77" s="92"/>
      <c r="G77" s="93"/>
      <c r="H77" s="94"/>
      <c r="I77" s="95"/>
      <c r="J77" s="96"/>
      <c r="K77" s="91"/>
      <c r="L77" s="92"/>
      <c r="M77" s="91"/>
      <c r="N77" s="191" t="s">
        <v>585</v>
      </c>
      <c r="O77" s="92"/>
      <c r="P77" s="96"/>
      <c r="Q77" s="91"/>
      <c r="R77" s="92"/>
      <c r="S77" s="92"/>
      <c r="T77" s="92"/>
      <c r="U77" s="91"/>
      <c r="V77" s="135"/>
      <c r="W77" s="135"/>
      <c r="X77" s="135"/>
      <c r="Y77" s="190">
        <f>SUM(Y73:Y76)</f>
        <v>20609.330000000002</v>
      </c>
      <c r="Z77" s="190">
        <f t="shared" ref="Z77:AT77" si="31">SUM(Z73:Z76)</f>
        <v>1792.32</v>
      </c>
      <c r="AA77" s="190">
        <f t="shared" si="31"/>
        <v>18817.010000000002</v>
      </c>
      <c r="AB77" s="190">
        <f t="shared" si="31"/>
        <v>0</v>
      </c>
      <c r="AC77" s="190">
        <f t="shared" si="31"/>
        <v>0</v>
      </c>
      <c r="AD77" s="190">
        <f t="shared" si="31"/>
        <v>20609.330000000002</v>
      </c>
      <c r="AE77" s="190">
        <f t="shared" si="31"/>
        <v>0</v>
      </c>
      <c r="AF77" s="190">
        <f t="shared" si="31"/>
        <v>0</v>
      </c>
      <c r="AG77" s="190">
        <f t="shared" si="31"/>
        <v>0</v>
      </c>
      <c r="AH77" s="190">
        <f t="shared" si="31"/>
        <v>0</v>
      </c>
      <c r="AI77" s="190">
        <f t="shared" si="31"/>
        <v>0</v>
      </c>
      <c r="AJ77" s="190">
        <f t="shared" si="31"/>
        <v>0</v>
      </c>
      <c r="AK77" s="190">
        <f t="shared" si="31"/>
        <v>0</v>
      </c>
      <c r="AL77" s="190">
        <f t="shared" si="31"/>
        <v>0</v>
      </c>
      <c r="AM77" s="190">
        <f t="shared" si="31"/>
        <v>0</v>
      </c>
      <c r="AN77" s="190">
        <f t="shared" si="31"/>
        <v>0</v>
      </c>
      <c r="AO77" s="190">
        <f t="shared" si="31"/>
        <v>0</v>
      </c>
      <c r="AP77" s="190">
        <f t="shared" si="31"/>
        <v>0</v>
      </c>
      <c r="AQ77" s="190">
        <f t="shared" si="31"/>
        <v>0</v>
      </c>
      <c r="AR77" s="190">
        <f t="shared" si="31"/>
        <v>1792.32</v>
      </c>
      <c r="AS77" s="190">
        <f t="shared" si="31"/>
        <v>0</v>
      </c>
      <c r="AT77" s="190">
        <f t="shared" si="31"/>
        <v>0</v>
      </c>
      <c r="AU77" s="55"/>
    </row>
    <row r="78" spans="1:47" s="161" customFormat="1" outlineLevel="2" x14ac:dyDescent="0.2">
      <c r="A78" s="26">
        <v>43</v>
      </c>
      <c r="B78" s="91">
        <v>76</v>
      </c>
      <c r="C78" s="92" t="s">
        <v>459</v>
      </c>
      <c r="D78" s="92" t="s">
        <v>460</v>
      </c>
      <c r="E78" s="92" t="s">
        <v>74</v>
      </c>
      <c r="F78" s="92" t="s">
        <v>461</v>
      </c>
      <c r="G78" s="93" t="s">
        <v>462</v>
      </c>
      <c r="H78" s="94">
        <v>44704</v>
      </c>
      <c r="I78" s="95" t="s">
        <v>52</v>
      </c>
      <c r="J78" s="96" t="s">
        <v>158</v>
      </c>
      <c r="K78" s="91">
        <v>114</v>
      </c>
      <c r="L78" s="92" t="s">
        <v>463</v>
      </c>
      <c r="M78" s="91" t="s">
        <v>160</v>
      </c>
      <c r="N78" s="97" t="s">
        <v>464</v>
      </c>
      <c r="O78" s="92" t="s">
        <v>465</v>
      </c>
      <c r="P78" s="96" t="s">
        <v>58</v>
      </c>
      <c r="Q78" s="91" t="s">
        <v>163</v>
      </c>
      <c r="R78" s="92">
        <v>202219</v>
      </c>
      <c r="S78" s="92">
        <v>202219</v>
      </c>
      <c r="T78" s="92">
        <v>202219</v>
      </c>
      <c r="U78" s="91" t="s">
        <v>60</v>
      </c>
      <c r="V78" s="135"/>
      <c r="W78" s="135">
        <v>838535</v>
      </c>
      <c r="X78" s="135" t="s">
        <v>62</v>
      </c>
      <c r="Y78" s="99">
        <f>SUM(AB78:AK78)</f>
        <v>4259.22</v>
      </c>
      <c r="Z78" s="99">
        <f>SUM(AQ78:AT78)</f>
        <v>328.22</v>
      </c>
      <c r="AA78" s="100">
        <f>SUM(Y78-Z78)</f>
        <v>3931</v>
      </c>
      <c r="AB78" s="100">
        <v>0</v>
      </c>
      <c r="AC78" s="100">
        <v>0</v>
      </c>
      <c r="AD78" s="100">
        <v>4259.22</v>
      </c>
      <c r="AE78" s="100">
        <v>0</v>
      </c>
      <c r="AF78" s="100">
        <v>0</v>
      </c>
      <c r="AG78" s="100">
        <v>0</v>
      </c>
      <c r="AH78" s="100">
        <v>0</v>
      </c>
      <c r="AI78" s="100">
        <v>0</v>
      </c>
      <c r="AJ78" s="100">
        <v>0</v>
      </c>
      <c r="AK78" s="100">
        <v>0</v>
      </c>
      <c r="AL78" s="100">
        <v>0</v>
      </c>
      <c r="AM78" s="100">
        <v>0</v>
      </c>
      <c r="AN78" s="100">
        <v>0</v>
      </c>
      <c r="AO78" s="100">
        <v>0</v>
      </c>
      <c r="AP78" s="100">
        <v>0</v>
      </c>
      <c r="AQ78" s="100">
        <v>0</v>
      </c>
      <c r="AR78" s="100">
        <v>328.22</v>
      </c>
      <c r="AS78" s="100">
        <v>0</v>
      </c>
      <c r="AT78" s="100">
        <v>0</v>
      </c>
      <c r="AU78" s="182"/>
    </row>
    <row r="79" spans="1:47" s="161" customFormat="1" outlineLevel="1" x14ac:dyDescent="0.2">
      <c r="A79" s="26"/>
      <c r="B79" s="91"/>
      <c r="C79" s="92"/>
      <c r="D79" s="92"/>
      <c r="E79" s="92"/>
      <c r="F79" s="92"/>
      <c r="G79" s="93"/>
      <c r="H79" s="94"/>
      <c r="I79" s="95"/>
      <c r="J79" s="96"/>
      <c r="K79" s="91"/>
      <c r="L79" s="92"/>
      <c r="M79" s="91"/>
      <c r="N79" s="191" t="s">
        <v>586</v>
      </c>
      <c r="O79" s="92"/>
      <c r="P79" s="96"/>
      <c r="Q79" s="91"/>
      <c r="R79" s="92"/>
      <c r="S79" s="92"/>
      <c r="T79" s="92"/>
      <c r="U79" s="91"/>
      <c r="V79" s="135"/>
      <c r="W79" s="135"/>
      <c r="X79" s="135"/>
      <c r="Y79" s="190">
        <f>SUM(Y78)</f>
        <v>4259.22</v>
      </c>
      <c r="Z79" s="190">
        <f t="shared" ref="Z79:AT79" si="32">SUM(Z78)</f>
        <v>328.22</v>
      </c>
      <c r="AA79" s="190">
        <f t="shared" si="32"/>
        <v>3931</v>
      </c>
      <c r="AB79" s="190">
        <f t="shared" si="32"/>
        <v>0</v>
      </c>
      <c r="AC79" s="190">
        <f t="shared" si="32"/>
        <v>0</v>
      </c>
      <c r="AD79" s="190">
        <f t="shared" si="32"/>
        <v>4259.22</v>
      </c>
      <c r="AE79" s="190">
        <f t="shared" si="32"/>
        <v>0</v>
      </c>
      <c r="AF79" s="190">
        <f t="shared" si="32"/>
        <v>0</v>
      </c>
      <c r="AG79" s="190">
        <f t="shared" si="32"/>
        <v>0</v>
      </c>
      <c r="AH79" s="190">
        <f t="shared" si="32"/>
        <v>0</v>
      </c>
      <c r="AI79" s="190">
        <f t="shared" si="32"/>
        <v>0</v>
      </c>
      <c r="AJ79" s="190">
        <f t="shared" si="32"/>
        <v>0</v>
      </c>
      <c r="AK79" s="190">
        <f t="shared" si="32"/>
        <v>0</v>
      </c>
      <c r="AL79" s="190">
        <f t="shared" si="32"/>
        <v>0</v>
      </c>
      <c r="AM79" s="190">
        <f t="shared" si="32"/>
        <v>0</v>
      </c>
      <c r="AN79" s="190">
        <f t="shared" si="32"/>
        <v>0</v>
      </c>
      <c r="AO79" s="190">
        <f t="shared" si="32"/>
        <v>0</v>
      </c>
      <c r="AP79" s="190">
        <f t="shared" si="32"/>
        <v>0</v>
      </c>
      <c r="AQ79" s="190">
        <f t="shared" si="32"/>
        <v>0</v>
      </c>
      <c r="AR79" s="190">
        <f t="shared" si="32"/>
        <v>328.22</v>
      </c>
      <c r="AS79" s="190">
        <f t="shared" si="32"/>
        <v>0</v>
      </c>
      <c r="AT79" s="190">
        <f t="shared" si="32"/>
        <v>0</v>
      </c>
      <c r="AU79" s="182"/>
    </row>
    <row r="80" spans="1:47" s="26" customFormat="1" outlineLevel="2" x14ac:dyDescent="0.2">
      <c r="A80" s="26">
        <v>36</v>
      </c>
      <c r="B80" s="91">
        <v>55</v>
      </c>
      <c r="C80" s="92" t="s">
        <v>349</v>
      </c>
      <c r="D80" s="92" t="s">
        <v>350</v>
      </c>
      <c r="E80" s="92" t="s">
        <v>351</v>
      </c>
      <c r="F80" s="92" t="s">
        <v>352</v>
      </c>
      <c r="G80" s="93" t="s">
        <v>353</v>
      </c>
      <c r="H80" s="94">
        <v>44446</v>
      </c>
      <c r="I80" s="95" t="s">
        <v>52</v>
      </c>
      <c r="J80" s="96" t="s">
        <v>158</v>
      </c>
      <c r="K80" s="91">
        <v>114</v>
      </c>
      <c r="L80" s="92" t="s">
        <v>354</v>
      </c>
      <c r="M80" s="91" t="s">
        <v>160</v>
      </c>
      <c r="N80" s="97" t="s">
        <v>355</v>
      </c>
      <c r="O80" s="92" t="s">
        <v>356</v>
      </c>
      <c r="P80" s="96" t="s">
        <v>58</v>
      </c>
      <c r="Q80" s="91" t="s">
        <v>163</v>
      </c>
      <c r="R80" s="92">
        <v>202219</v>
      </c>
      <c r="S80" s="92">
        <v>202219</v>
      </c>
      <c r="T80" s="92">
        <v>202219</v>
      </c>
      <c r="U80" s="91" t="s">
        <v>60</v>
      </c>
      <c r="V80" s="97"/>
      <c r="W80" s="98">
        <v>864561</v>
      </c>
      <c r="X80" s="92" t="s">
        <v>62</v>
      </c>
      <c r="Y80" s="99">
        <f>SUM(AB80:AK80)</f>
        <v>4258.09</v>
      </c>
      <c r="Z80" s="99">
        <f>SUM(AQ80:AT80)</f>
        <v>328.09</v>
      </c>
      <c r="AA80" s="100">
        <f>SUM(Y80-Z80)</f>
        <v>3930</v>
      </c>
      <c r="AB80" s="100">
        <v>0</v>
      </c>
      <c r="AC80" s="100">
        <v>0</v>
      </c>
      <c r="AD80" s="100">
        <v>4258.09</v>
      </c>
      <c r="AE80" s="100">
        <v>0</v>
      </c>
      <c r="AF80" s="100">
        <v>0</v>
      </c>
      <c r="AG80" s="100">
        <v>0</v>
      </c>
      <c r="AH80" s="100">
        <v>0</v>
      </c>
      <c r="AI80" s="100">
        <v>0</v>
      </c>
      <c r="AJ80" s="100">
        <v>0</v>
      </c>
      <c r="AK80" s="100">
        <v>0</v>
      </c>
      <c r="AL80" s="100">
        <v>0</v>
      </c>
      <c r="AM80" s="100">
        <v>0</v>
      </c>
      <c r="AN80" s="100">
        <v>0</v>
      </c>
      <c r="AO80" s="100">
        <v>0</v>
      </c>
      <c r="AP80" s="100">
        <v>0</v>
      </c>
      <c r="AQ80" s="100">
        <v>0</v>
      </c>
      <c r="AR80" s="100">
        <v>328.09</v>
      </c>
      <c r="AS80" s="100">
        <v>0</v>
      </c>
      <c r="AT80" s="100">
        <v>0</v>
      </c>
      <c r="AU80" s="55"/>
    </row>
    <row r="81" spans="1:47" s="26" customFormat="1" outlineLevel="1" x14ac:dyDescent="0.2">
      <c r="B81" s="91"/>
      <c r="C81" s="92"/>
      <c r="D81" s="92"/>
      <c r="E81" s="92"/>
      <c r="F81" s="92"/>
      <c r="G81" s="93"/>
      <c r="H81" s="94"/>
      <c r="I81" s="95"/>
      <c r="J81" s="96"/>
      <c r="K81" s="91"/>
      <c r="L81" s="92"/>
      <c r="M81" s="91"/>
      <c r="N81" s="191" t="s">
        <v>587</v>
      </c>
      <c r="O81" s="92"/>
      <c r="P81" s="96"/>
      <c r="Q81" s="91"/>
      <c r="R81" s="92"/>
      <c r="S81" s="92"/>
      <c r="T81" s="92"/>
      <c r="U81" s="91"/>
      <c r="V81" s="97"/>
      <c r="W81" s="98"/>
      <c r="X81" s="92"/>
      <c r="Y81" s="190">
        <f>SUM(Y80)</f>
        <v>4258.09</v>
      </c>
      <c r="Z81" s="190">
        <f t="shared" ref="Z81:AT81" si="33">SUM(Z80)</f>
        <v>328.09</v>
      </c>
      <c r="AA81" s="190">
        <f t="shared" si="33"/>
        <v>3930</v>
      </c>
      <c r="AB81" s="190">
        <f t="shared" si="33"/>
        <v>0</v>
      </c>
      <c r="AC81" s="190">
        <f t="shared" si="33"/>
        <v>0</v>
      </c>
      <c r="AD81" s="190">
        <f t="shared" si="33"/>
        <v>4258.09</v>
      </c>
      <c r="AE81" s="190">
        <f t="shared" si="33"/>
        <v>0</v>
      </c>
      <c r="AF81" s="190">
        <f t="shared" si="33"/>
        <v>0</v>
      </c>
      <c r="AG81" s="190">
        <f t="shared" si="33"/>
        <v>0</v>
      </c>
      <c r="AH81" s="190">
        <f t="shared" si="33"/>
        <v>0</v>
      </c>
      <c r="AI81" s="190">
        <f t="shared" si="33"/>
        <v>0</v>
      </c>
      <c r="AJ81" s="190">
        <f t="shared" si="33"/>
        <v>0</v>
      </c>
      <c r="AK81" s="190">
        <f t="shared" si="33"/>
        <v>0</v>
      </c>
      <c r="AL81" s="190">
        <f t="shared" si="33"/>
        <v>0</v>
      </c>
      <c r="AM81" s="190">
        <f t="shared" si="33"/>
        <v>0</v>
      </c>
      <c r="AN81" s="190">
        <f t="shared" si="33"/>
        <v>0</v>
      </c>
      <c r="AO81" s="190">
        <f t="shared" si="33"/>
        <v>0</v>
      </c>
      <c r="AP81" s="190">
        <f t="shared" si="33"/>
        <v>0</v>
      </c>
      <c r="AQ81" s="190">
        <f t="shared" si="33"/>
        <v>0</v>
      </c>
      <c r="AR81" s="190">
        <f t="shared" si="33"/>
        <v>328.09</v>
      </c>
      <c r="AS81" s="190">
        <f t="shared" si="33"/>
        <v>0</v>
      </c>
      <c r="AT81" s="190">
        <f t="shared" si="33"/>
        <v>0</v>
      </c>
      <c r="AU81" s="55"/>
    </row>
    <row r="82" spans="1:47" s="26" customFormat="1" outlineLevel="2" x14ac:dyDescent="0.2">
      <c r="A82" s="26">
        <v>58</v>
      </c>
      <c r="B82" s="91">
        <v>46</v>
      </c>
      <c r="C82" s="92" t="s">
        <v>295</v>
      </c>
      <c r="D82" s="92" t="s">
        <v>296</v>
      </c>
      <c r="E82" s="92" t="s">
        <v>119</v>
      </c>
      <c r="F82" s="92" t="s">
        <v>297</v>
      </c>
      <c r="G82" s="93" t="s">
        <v>298</v>
      </c>
      <c r="H82" s="94">
        <v>44477</v>
      </c>
      <c r="I82" s="95" t="s">
        <v>52</v>
      </c>
      <c r="J82" s="96" t="s">
        <v>158</v>
      </c>
      <c r="K82" s="91">
        <v>114</v>
      </c>
      <c r="L82" s="92" t="s">
        <v>299</v>
      </c>
      <c r="M82" s="91" t="s">
        <v>160</v>
      </c>
      <c r="N82" s="97" t="s">
        <v>152</v>
      </c>
      <c r="O82" s="92" t="s">
        <v>153</v>
      </c>
      <c r="P82" s="96" t="s">
        <v>58</v>
      </c>
      <c r="Q82" s="91" t="s">
        <v>163</v>
      </c>
      <c r="R82" s="92">
        <v>202219</v>
      </c>
      <c r="S82" s="92">
        <v>202219</v>
      </c>
      <c r="T82" s="92">
        <v>202219</v>
      </c>
      <c r="U82" s="91" t="s">
        <v>60</v>
      </c>
      <c r="V82" s="97"/>
      <c r="W82" s="98">
        <v>678200</v>
      </c>
      <c r="X82" s="92" t="s">
        <v>62</v>
      </c>
      <c r="Y82" s="99">
        <f>SUM(AB82:AK82)</f>
        <v>6725.46</v>
      </c>
      <c r="Z82" s="99">
        <f>SUM(AQ82:AT82)</f>
        <v>725.46</v>
      </c>
      <c r="AA82" s="100">
        <f>SUM(Y82-Z82)</f>
        <v>6000</v>
      </c>
      <c r="AB82" s="100">
        <v>0</v>
      </c>
      <c r="AC82" s="100">
        <v>0</v>
      </c>
      <c r="AD82" s="100">
        <v>6725.46</v>
      </c>
      <c r="AE82" s="100">
        <v>0</v>
      </c>
      <c r="AF82" s="100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00">
        <v>0</v>
      </c>
      <c r="AQ82" s="100">
        <v>0</v>
      </c>
      <c r="AR82" s="100">
        <v>725.46</v>
      </c>
      <c r="AS82" s="100">
        <v>0</v>
      </c>
      <c r="AT82" s="100">
        <v>0</v>
      </c>
      <c r="AU82" s="55"/>
    </row>
    <row r="83" spans="1:47" s="4" customFormat="1" outlineLevel="2" x14ac:dyDescent="0.2">
      <c r="A83" s="26">
        <v>59</v>
      </c>
      <c r="B83" s="91">
        <v>57</v>
      </c>
      <c r="C83" s="92" t="s">
        <v>362</v>
      </c>
      <c r="D83" s="92" t="s">
        <v>363</v>
      </c>
      <c r="E83" s="92" t="s">
        <v>364</v>
      </c>
      <c r="F83" s="92" t="s">
        <v>365</v>
      </c>
      <c r="G83" s="92" t="s">
        <v>366</v>
      </c>
      <c r="H83" s="94">
        <v>44439</v>
      </c>
      <c r="I83" s="95" t="s">
        <v>52</v>
      </c>
      <c r="J83" s="96" t="s">
        <v>158</v>
      </c>
      <c r="K83" s="91">
        <v>114</v>
      </c>
      <c r="L83" s="92" t="s">
        <v>367</v>
      </c>
      <c r="M83" s="91" t="s">
        <v>115</v>
      </c>
      <c r="N83" s="97" t="s">
        <v>152</v>
      </c>
      <c r="O83" s="92" t="s">
        <v>153</v>
      </c>
      <c r="P83" s="96" t="s">
        <v>58</v>
      </c>
      <c r="Q83" s="91" t="s">
        <v>163</v>
      </c>
      <c r="R83" s="92">
        <v>202219</v>
      </c>
      <c r="S83" s="92">
        <v>202219</v>
      </c>
      <c r="T83" s="92">
        <v>202219</v>
      </c>
      <c r="U83" s="91" t="s">
        <v>60</v>
      </c>
      <c r="V83" s="97"/>
      <c r="W83" s="98">
        <v>229460</v>
      </c>
      <c r="X83" s="92" t="s">
        <v>62</v>
      </c>
      <c r="Y83" s="99">
        <f>SUM(AB83:AK83)</f>
        <v>4259.22</v>
      </c>
      <c r="Z83" s="99">
        <f>SUM(AQ83:AT83)</f>
        <v>328.22</v>
      </c>
      <c r="AA83" s="100">
        <f>SUM(Y83-Z83)</f>
        <v>3931</v>
      </c>
      <c r="AB83" s="100">
        <v>0</v>
      </c>
      <c r="AC83" s="100">
        <v>0</v>
      </c>
      <c r="AD83" s="100">
        <v>4259.22</v>
      </c>
      <c r="AE83" s="100">
        <v>0</v>
      </c>
      <c r="AF83" s="100">
        <v>0</v>
      </c>
      <c r="AG83" s="100">
        <v>0</v>
      </c>
      <c r="AH83" s="100">
        <v>0</v>
      </c>
      <c r="AI83" s="100">
        <v>0</v>
      </c>
      <c r="AJ83" s="100">
        <v>0</v>
      </c>
      <c r="AK83" s="100">
        <v>0</v>
      </c>
      <c r="AL83" s="100">
        <v>0</v>
      </c>
      <c r="AM83" s="100">
        <v>0</v>
      </c>
      <c r="AN83" s="100">
        <v>0</v>
      </c>
      <c r="AO83" s="100">
        <v>0</v>
      </c>
      <c r="AP83" s="100">
        <v>0</v>
      </c>
      <c r="AQ83" s="100">
        <v>0</v>
      </c>
      <c r="AR83" s="100">
        <v>328.22</v>
      </c>
      <c r="AS83" s="100">
        <v>0</v>
      </c>
      <c r="AT83" s="100">
        <v>0</v>
      </c>
      <c r="AU83" s="55"/>
    </row>
    <row r="84" spans="1:47" s="4" customFormat="1" outlineLevel="1" x14ac:dyDescent="0.2">
      <c r="A84" s="26"/>
      <c r="B84" s="91"/>
      <c r="C84" s="92"/>
      <c r="D84" s="92"/>
      <c r="E84" s="92"/>
      <c r="F84" s="92"/>
      <c r="G84" s="93"/>
      <c r="H84" s="94"/>
      <c r="I84" s="95"/>
      <c r="J84" s="96"/>
      <c r="K84" s="91"/>
      <c r="L84" s="92"/>
      <c r="M84" s="91"/>
      <c r="N84" s="191" t="s">
        <v>588</v>
      </c>
      <c r="O84" s="92"/>
      <c r="P84" s="96"/>
      <c r="Q84" s="91"/>
      <c r="R84" s="92"/>
      <c r="S84" s="92"/>
      <c r="T84" s="92"/>
      <c r="U84" s="91"/>
      <c r="V84" s="97"/>
      <c r="W84" s="98"/>
      <c r="X84" s="92"/>
      <c r="Y84" s="190">
        <f>SUM(Y82:Y83)</f>
        <v>10984.68</v>
      </c>
      <c r="Z84" s="190">
        <f t="shared" ref="Z84:AT84" si="34">SUM(Z82:Z83)</f>
        <v>1053.68</v>
      </c>
      <c r="AA84" s="190">
        <f t="shared" si="34"/>
        <v>9931</v>
      </c>
      <c r="AB84" s="190">
        <f t="shared" si="34"/>
        <v>0</v>
      </c>
      <c r="AC84" s="190">
        <f t="shared" si="34"/>
        <v>0</v>
      </c>
      <c r="AD84" s="190">
        <f t="shared" si="34"/>
        <v>10984.68</v>
      </c>
      <c r="AE84" s="190">
        <f t="shared" si="34"/>
        <v>0</v>
      </c>
      <c r="AF84" s="190">
        <f t="shared" si="34"/>
        <v>0</v>
      </c>
      <c r="AG84" s="190">
        <f t="shared" si="34"/>
        <v>0</v>
      </c>
      <c r="AH84" s="190">
        <f t="shared" si="34"/>
        <v>0</v>
      </c>
      <c r="AI84" s="190">
        <f t="shared" si="34"/>
        <v>0</v>
      </c>
      <c r="AJ84" s="190">
        <f t="shared" si="34"/>
        <v>0</v>
      </c>
      <c r="AK84" s="190">
        <f t="shared" si="34"/>
        <v>0</v>
      </c>
      <c r="AL84" s="190">
        <f t="shared" si="34"/>
        <v>0</v>
      </c>
      <c r="AM84" s="190">
        <f t="shared" si="34"/>
        <v>0</v>
      </c>
      <c r="AN84" s="190">
        <f t="shared" si="34"/>
        <v>0</v>
      </c>
      <c r="AO84" s="190">
        <f t="shared" si="34"/>
        <v>0</v>
      </c>
      <c r="AP84" s="190">
        <f t="shared" si="34"/>
        <v>0</v>
      </c>
      <c r="AQ84" s="190">
        <f t="shared" si="34"/>
        <v>0</v>
      </c>
      <c r="AR84" s="190">
        <f t="shared" si="34"/>
        <v>1053.68</v>
      </c>
      <c r="AS84" s="190">
        <f t="shared" si="34"/>
        <v>0</v>
      </c>
      <c r="AT84" s="190">
        <f t="shared" si="34"/>
        <v>0</v>
      </c>
      <c r="AU84" s="55"/>
    </row>
    <row r="85" spans="1:47" s="26" customFormat="1" outlineLevel="2" x14ac:dyDescent="0.2">
      <c r="A85" s="26">
        <v>46</v>
      </c>
      <c r="B85" s="91">
        <v>67</v>
      </c>
      <c r="C85" s="92" t="s">
        <v>423</v>
      </c>
      <c r="D85" s="92" t="s">
        <v>424</v>
      </c>
      <c r="E85" s="92" t="s">
        <v>74</v>
      </c>
      <c r="F85" s="92" t="s">
        <v>425</v>
      </c>
      <c r="G85" s="93" t="s">
        <v>426</v>
      </c>
      <c r="H85" s="94">
        <v>44652</v>
      </c>
      <c r="I85" s="95" t="s">
        <v>52</v>
      </c>
      <c r="J85" s="96" t="s">
        <v>158</v>
      </c>
      <c r="K85" s="91">
        <v>114</v>
      </c>
      <c r="L85" s="92" t="s">
        <v>427</v>
      </c>
      <c r="M85" s="91" t="s">
        <v>160</v>
      </c>
      <c r="N85" s="97" t="s">
        <v>428</v>
      </c>
      <c r="O85" s="92" t="s">
        <v>429</v>
      </c>
      <c r="P85" s="96" t="s">
        <v>58</v>
      </c>
      <c r="Q85" s="91" t="s">
        <v>163</v>
      </c>
      <c r="R85" s="92">
        <v>202219</v>
      </c>
      <c r="S85" s="92">
        <v>202219</v>
      </c>
      <c r="T85" s="92">
        <v>202219</v>
      </c>
      <c r="U85" s="91" t="s">
        <v>60</v>
      </c>
      <c r="V85" s="97"/>
      <c r="W85" s="98">
        <v>981442</v>
      </c>
      <c r="X85" s="92" t="s">
        <v>62</v>
      </c>
      <c r="Y85" s="99">
        <f>SUM(AB85:AK85)</f>
        <v>9329.73</v>
      </c>
      <c r="Z85" s="99">
        <f>SUM(AQ85:AT85)</f>
        <v>1281.73</v>
      </c>
      <c r="AA85" s="100">
        <f>SUM(Y85-Z85)</f>
        <v>8048</v>
      </c>
      <c r="AB85" s="100">
        <v>0</v>
      </c>
      <c r="AC85" s="100">
        <v>0</v>
      </c>
      <c r="AD85" s="100">
        <v>9329.73</v>
      </c>
      <c r="AE85" s="100">
        <v>0</v>
      </c>
      <c r="AF85" s="100">
        <v>0</v>
      </c>
      <c r="AG85" s="100">
        <v>0</v>
      </c>
      <c r="AH85" s="100">
        <v>0</v>
      </c>
      <c r="AI85" s="100">
        <v>0</v>
      </c>
      <c r="AJ85" s="100">
        <v>0</v>
      </c>
      <c r="AK85" s="100">
        <v>0</v>
      </c>
      <c r="AL85" s="100">
        <v>0</v>
      </c>
      <c r="AM85" s="100">
        <v>0</v>
      </c>
      <c r="AN85" s="100">
        <v>0</v>
      </c>
      <c r="AO85" s="100">
        <v>0</v>
      </c>
      <c r="AP85" s="100">
        <v>0</v>
      </c>
      <c r="AQ85" s="100">
        <v>0</v>
      </c>
      <c r="AR85" s="100">
        <v>1281.73</v>
      </c>
      <c r="AS85" s="100">
        <v>0</v>
      </c>
      <c r="AT85" s="100">
        <v>0</v>
      </c>
      <c r="AU85" s="55"/>
    </row>
    <row r="86" spans="1:47" s="26" customFormat="1" outlineLevel="1" x14ac:dyDescent="0.2">
      <c r="B86" s="91"/>
      <c r="C86" s="92"/>
      <c r="D86" s="92"/>
      <c r="E86" s="92"/>
      <c r="F86" s="92"/>
      <c r="G86" s="93"/>
      <c r="H86" s="94"/>
      <c r="I86" s="95"/>
      <c r="J86" s="96"/>
      <c r="K86" s="91"/>
      <c r="L86" s="92"/>
      <c r="M86" s="91"/>
      <c r="N86" s="191" t="s">
        <v>589</v>
      </c>
      <c r="O86" s="92"/>
      <c r="P86" s="96"/>
      <c r="Q86" s="91"/>
      <c r="R86" s="92"/>
      <c r="S86" s="92"/>
      <c r="T86" s="92"/>
      <c r="U86" s="91"/>
      <c r="V86" s="97"/>
      <c r="W86" s="98"/>
      <c r="X86" s="92"/>
      <c r="Y86" s="190">
        <f>SUM(Y85)</f>
        <v>9329.73</v>
      </c>
      <c r="Z86" s="190">
        <f t="shared" ref="Z86:AT86" si="35">SUM(Z85)</f>
        <v>1281.73</v>
      </c>
      <c r="AA86" s="190">
        <f t="shared" si="35"/>
        <v>8048</v>
      </c>
      <c r="AB86" s="190">
        <f t="shared" si="35"/>
        <v>0</v>
      </c>
      <c r="AC86" s="190">
        <f t="shared" si="35"/>
        <v>0</v>
      </c>
      <c r="AD86" s="190">
        <f t="shared" si="35"/>
        <v>9329.73</v>
      </c>
      <c r="AE86" s="190">
        <f t="shared" si="35"/>
        <v>0</v>
      </c>
      <c r="AF86" s="190">
        <f t="shared" si="35"/>
        <v>0</v>
      </c>
      <c r="AG86" s="190">
        <f t="shared" si="35"/>
        <v>0</v>
      </c>
      <c r="AH86" s="190">
        <f t="shared" si="35"/>
        <v>0</v>
      </c>
      <c r="AI86" s="190">
        <f t="shared" si="35"/>
        <v>0</v>
      </c>
      <c r="AJ86" s="190">
        <f t="shared" si="35"/>
        <v>0</v>
      </c>
      <c r="AK86" s="190">
        <f t="shared" si="35"/>
        <v>0</v>
      </c>
      <c r="AL86" s="190">
        <f t="shared" si="35"/>
        <v>0</v>
      </c>
      <c r="AM86" s="190">
        <f t="shared" si="35"/>
        <v>0</v>
      </c>
      <c r="AN86" s="190">
        <f t="shared" si="35"/>
        <v>0</v>
      </c>
      <c r="AO86" s="190">
        <f t="shared" si="35"/>
        <v>0</v>
      </c>
      <c r="AP86" s="190">
        <f t="shared" si="35"/>
        <v>0</v>
      </c>
      <c r="AQ86" s="190">
        <f t="shared" si="35"/>
        <v>0</v>
      </c>
      <c r="AR86" s="190">
        <f t="shared" si="35"/>
        <v>1281.73</v>
      </c>
      <c r="AS86" s="190">
        <f t="shared" si="35"/>
        <v>0</v>
      </c>
      <c r="AT86" s="190">
        <f t="shared" si="35"/>
        <v>0</v>
      </c>
      <c r="AU86" s="55"/>
    </row>
    <row r="87" spans="1:47" s="26" customFormat="1" outlineLevel="2" x14ac:dyDescent="0.2">
      <c r="A87" s="26">
        <v>25</v>
      </c>
      <c r="B87" s="91">
        <v>39</v>
      </c>
      <c r="C87" s="92" t="s">
        <v>258</v>
      </c>
      <c r="D87" s="92" t="s">
        <v>259</v>
      </c>
      <c r="E87" s="92" t="s">
        <v>74</v>
      </c>
      <c r="F87" s="92" t="s">
        <v>74</v>
      </c>
      <c r="G87" s="93" t="s">
        <v>260</v>
      </c>
      <c r="H87" s="94">
        <v>44439</v>
      </c>
      <c r="I87" s="95" t="s">
        <v>52</v>
      </c>
      <c r="J87" s="96" t="s">
        <v>158</v>
      </c>
      <c r="K87" s="91">
        <v>113</v>
      </c>
      <c r="L87" s="92" t="s">
        <v>261</v>
      </c>
      <c r="M87" s="91" t="s">
        <v>160</v>
      </c>
      <c r="N87" s="97" t="s">
        <v>262</v>
      </c>
      <c r="O87" s="92" t="s">
        <v>263</v>
      </c>
      <c r="P87" s="96" t="s">
        <v>58</v>
      </c>
      <c r="Q87" s="91" t="s">
        <v>163</v>
      </c>
      <c r="R87" s="92">
        <v>202219</v>
      </c>
      <c r="S87" s="92">
        <v>202219</v>
      </c>
      <c r="T87" s="92">
        <v>202219</v>
      </c>
      <c r="U87" s="91" t="s">
        <v>60</v>
      </c>
      <c r="V87" s="97"/>
      <c r="W87" s="98">
        <v>864472</v>
      </c>
      <c r="X87" s="92" t="s">
        <v>62</v>
      </c>
      <c r="Y87" s="99">
        <f>SUM(AB87:AK87)</f>
        <v>7361.27</v>
      </c>
      <c r="Z87" s="99">
        <f>SUM(AQ87:AT87)</f>
        <v>861.27</v>
      </c>
      <c r="AA87" s="100">
        <f>SUM(Y87-Z87)</f>
        <v>6500</v>
      </c>
      <c r="AB87" s="100">
        <v>0</v>
      </c>
      <c r="AC87" s="100">
        <v>0</v>
      </c>
      <c r="AD87" s="100">
        <v>7361.27</v>
      </c>
      <c r="AE87" s="100">
        <v>0</v>
      </c>
      <c r="AF87" s="100">
        <v>0</v>
      </c>
      <c r="AG87" s="100">
        <v>0</v>
      </c>
      <c r="AH87" s="100">
        <v>0</v>
      </c>
      <c r="AI87" s="100">
        <v>0</v>
      </c>
      <c r="AJ87" s="100">
        <v>0</v>
      </c>
      <c r="AK87" s="100">
        <v>0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861.27</v>
      </c>
      <c r="AS87" s="100">
        <v>0</v>
      </c>
      <c r="AT87" s="100">
        <v>0</v>
      </c>
      <c r="AU87" s="55"/>
    </row>
    <row r="88" spans="1:47" s="26" customFormat="1" outlineLevel="2" x14ac:dyDescent="0.2">
      <c r="A88" s="26">
        <v>26</v>
      </c>
      <c r="B88" s="91">
        <v>40</v>
      </c>
      <c r="C88" s="92" t="s">
        <v>264</v>
      </c>
      <c r="D88" s="92" t="s">
        <v>265</v>
      </c>
      <c r="E88" s="92" t="s">
        <v>266</v>
      </c>
      <c r="F88" s="92" t="s">
        <v>267</v>
      </c>
      <c r="G88" s="93" t="s">
        <v>268</v>
      </c>
      <c r="H88" s="94">
        <v>44439</v>
      </c>
      <c r="I88" s="95" t="s">
        <v>52</v>
      </c>
      <c r="J88" s="96" t="s">
        <v>158</v>
      </c>
      <c r="K88" s="91">
        <v>114</v>
      </c>
      <c r="L88" s="92" t="s">
        <v>269</v>
      </c>
      <c r="M88" s="91" t="s">
        <v>115</v>
      </c>
      <c r="N88" s="97" t="s">
        <v>262</v>
      </c>
      <c r="O88" s="92" t="s">
        <v>263</v>
      </c>
      <c r="P88" s="96" t="s">
        <v>58</v>
      </c>
      <c r="Q88" s="91" t="s">
        <v>163</v>
      </c>
      <c r="R88" s="92">
        <v>202219</v>
      </c>
      <c r="S88" s="92">
        <v>202219</v>
      </c>
      <c r="T88" s="92">
        <v>202219</v>
      </c>
      <c r="U88" s="91" t="s">
        <v>60</v>
      </c>
      <c r="V88" s="97"/>
      <c r="W88" s="98">
        <v>213414</v>
      </c>
      <c r="X88" s="92" t="s">
        <v>62</v>
      </c>
      <c r="Y88" s="99">
        <f>SUM(AB88:AK88)</f>
        <v>4999.92</v>
      </c>
      <c r="Z88" s="99">
        <f>SUM(AQ88:AT88)</f>
        <v>421.91</v>
      </c>
      <c r="AA88" s="100">
        <f>SUM(Y88-Z88)</f>
        <v>4578.01</v>
      </c>
      <c r="AB88" s="100">
        <v>0</v>
      </c>
      <c r="AC88" s="100">
        <v>0</v>
      </c>
      <c r="AD88" s="100">
        <v>4999.92</v>
      </c>
      <c r="AE88" s="100">
        <v>0</v>
      </c>
      <c r="AF88" s="100">
        <v>0</v>
      </c>
      <c r="AG88" s="100">
        <v>0</v>
      </c>
      <c r="AH88" s="100">
        <v>0</v>
      </c>
      <c r="AI88" s="100">
        <v>0</v>
      </c>
      <c r="AJ88" s="100">
        <v>0</v>
      </c>
      <c r="AK88" s="100">
        <v>0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0</v>
      </c>
      <c r="AR88" s="100">
        <v>421.91</v>
      </c>
      <c r="AS88" s="100">
        <v>0</v>
      </c>
      <c r="AT88" s="100">
        <v>0</v>
      </c>
      <c r="AU88" s="55"/>
    </row>
    <row r="89" spans="1:47" s="26" customFormat="1" outlineLevel="2" x14ac:dyDescent="0.2">
      <c r="A89" s="26">
        <v>27</v>
      </c>
      <c r="B89" s="91">
        <v>78</v>
      </c>
      <c r="C89" s="92" t="s">
        <v>471</v>
      </c>
      <c r="D89" s="92" t="s">
        <v>472</v>
      </c>
      <c r="E89" s="92" t="s">
        <v>74</v>
      </c>
      <c r="F89" s="92" t="s">
        <v>473</v>
      </c>
      <c r="G89" s="93" t="s">
        <v>474</v>
      </c>
      <c r="H89" s="94">
        <v>44757</v>
      </c>
      <c r="I89" s="95" t="s">
        <v>52</v>
      </c>
      <c r="J89" s="96" t="s">
        <v>158</v>
      </c>
      <c r="K89" s="91">
        <v>114</v>
      </c>
      <c r="L89" s="92" t="s">
        <v>475</v>
      </c>
      <c r="M89" s="91" t="s">
        <v>160</v>
      </c>
      <c r="N89" s="97" t="s">
        <v>262</v>
      </c>
      <c r="O89" s="92" t="s">
        <v>263</v>
      </c>
      <c r="P89" s="96" t="s">
        <v>58</v>
      </c>
      <c r="Q89" s="91" t="s">
        <v>163</v>
      </c>
      <c r="R89" s="92">
        <v>202219</v>
      </c>
      <c r="S89" s="92">
        <v>202219</v>
      </c>
      <c r="T89" s="92">
        <v>202219</v>
      </c>
      <c r="U89" s="91" t="s">
        <v>60</v>
      </c>
      <c r="V89" s="135"/>
      <c r="W89" s="135"/>
      <c r="X89" s="135" t="s">
        <v>62</v>
      </c>
      <c r="Y89" s="99">
        <f>SUM(AB89:AK89)</f>
        <v>4999.95</v>
      </c>
      <c r="Z89" s="99">
        <f>SUM(AQ89:AT89)</f>
        <v>421.91</v>
      </c>
      <c r="AA89" s="100">
        <f>SUM(Y89-Z89)</f>
        <v>4578.04</v>
      </c>
      <c r="AB89" s="100">
        <v>0</v>
      </c>
      <c r="AC89" s="100">
        <v>0</v>
      </c>
      <c r="AD89" s="100">
        <v>4999.95</v>
      </c>
      <c r="AE89" s="100">
        <v>0</v>
      </c>
      <c r="AF89" s="100">
        <v>0</v>
      </c>
      <c r="AG89" s="100">
        <v>0</v>
      </c>
      <c r="AH89" s="100">
        <v>0</v>
      </c>
      <c r="AI89" s="100">
        <v>0</v>
      </c>
      <c r="AJ89" s="100">
        <v>0</v>
      </c>
      <c r="AK89" s="100">
        <v>0</v>
      </c>
      <c r="AL89" s="100">
        <v>0</v>
      </c>
      <c r="AM89" s="100">
        <v>0</v>
      </c>
      <c r="AN89" s="100">
        <v>0</v>
      </c>
      <c r="AO89" s="100">
        <v>0</v>
      </c>
      <c r="AP89" s="100">
        <v>0</v>
      </c>
      <c r="AQ89" s="100">
        <v>0</v>
      </c>
      <c r="AR89" s="100">
        <v>421.91</v>
      </c>
      <c r="AS89" s="100">
        <v>0</v>
      </c>
      <c r="AT89" s="100">
        <v>0</v>
      </c>
      <c r="AU89" s="55"/>
    </row>
    <row r="90" spans="1:47" s="26" customFormat="1" outlineLevel="1" x14ac:dyDescent="0.2">
      <c r="B90" s="91"/>
      <c r="C90" s="92"/>
      <c r="D90" s="92"/>
      <c r="E90" s="92"/>
      <c r="F90" s="92"/>
      <c r="G90" s="93"/>
      <c r="H90" s="94"/>
      <c r="I90" s="95"/>
      <c r="J90" s="96"/>
      <c r="K90" s="91"/>
      <c r="L90" s="92"/>
      <c r="M90" s="91"/>
      <c r="N90" s="191" t="s">
        <v>590</v>
      </c>
      <c r="O90" s="92"/>
      <c r="P90" s="96"/>
      <c r="Q90" s="91"/>
      <c r="R90" s="92"/>
      <c r="S90" s="92"/>
      <c r="T90" s="92"/>
      <c r="U90" s="91"/>
      <c r="V90" s="135"/>
      <c r="W90" s="135"/>
      <c r="X90" s="135"/>
      <c r="Y90" s="190">
        <f>SUM(Y87:Y89)</f>
        <v>17361.14</v>
      </c>
      <c r="Z90" s="190">
        <f t="shared" ref="Z90:AT90" si="36">SUM(Z87:Z89)</f>
        <v>1705.0900000000001</v>
      </c>
      <c r="AA90" s="190">
        <f t="shared" si="36"/>
        <v>15656.05</v>
      </c>
      <c r="AB90" s="190">
        <f t="shared" si="36"/>
        <v>0</v>
      </c>
      <c r="AC90" s="190">
        <f t="shared" si="36"/>
        <v>0</v>
      </c>
      <c r="AD90" s="190">
        <f t="shared" si="36"/>
        <v>17361.14</v>
      </c>
      <c r="AE90" s="190">
        <f t="shared" si="36"/>
        <v>0</v>
      </c>
      <c r="AF90" s="190">
        <f t="shared" si="36"/>
        <v>0</v>
      </c>
      <c r="AG90" s="190">
        <f t="shared" si="36"/>
        <v>0</v>
      </c>
      <c r="AH90" s="190">
        <f t="shared" si="36"/>
        <v>0</v>
      </c>
      <c r="AI90" s="190">
        <f t="shared" si="36"/>
        <v>0</v>
      </c>
      <c r="AJ90" s="190">
        <f t="shared" si="36"/>
        <v>0</v>
      </c>
      <c r="AK90" s="190">
        <f t="shared" si="36"/>
        <v>0</v>
      </c>
      <c r="AL90" s="190">
        <f t="shared" si="36"/>
        <v>0</v>
      </c>
      <c r="AM90" s="190">
        <f t="shared" si="36"/>
        <v>0</v>
      </c>
      <c r="AN90" s="190">
        <f t="shared" si="36"/>
        <v>0</v>
      </c>
      <c r="AO90" s="190">
        <f t="shared" si="36"/>
        <v>0</v>
      </c>
      <c r="AP90" s="190">
        <f t="shared" si="36"/>
        <v>0</v>
      </c>
      <c r="AQ90" s="190">
        <f t="shared" si="36"/>
        <v>0</v>
      </c>
      <c r="AR90" s="190">
        <f t="shared" si="36"/>
        <v>1705.0900000000001</v>
      </c>
      <c r="AS90" s="190">
        <f t="shared" si="36"/>
        <v>0</v>
      </c>
      <c r="AT90" s="190">
        <f t="shared" si="36"/>
        <v>0</v>
      </c>
      <c r="AU90" s="55"/>
    </row>
    <row r="91" spans="1:47" s="26" customFormat="1" outlineLevel="2" x14ac:dyDescent="0.2">
      <c r="A91" s="26">
        <v>41</v>
      </c>
      <c r="B91" s="91">
        <v>42</v>
      </c>
      <c r="C91" s="92" t="s">
        <v>273</v>
      </c>
      <c r="D91" s="92" t="s">
        <v>274</v>
      </c>
      <c r="E91" s="92" t="s">
        <v>65</v>
      </c>
      <c r="F91" s="92" t="s">
        <v>74</v>
      </c>
      <c r="G91" s="93" t="s">
        <v>275</v>
      </c>
      <c r="H91" s="134">
        <v>44439</v>
      </c>
      <c r="I91" s="95" t="s">
        <v>52</v>
      </c>
      <c r="J91" s="96" t="s">
        <v>158</v>
      </c>
      <c r="K91" s="91">
        <v>114</v>
      </c>
      <c r="L91" s="92" t="s">
        <v>276</v>
      </c>
      <c r="M91" s="91" t="s">
        <v>160</v>
      </c>
      <c r="N91" s="97" t="s">
        <v>277</v>
      </c>
      <c r="O91" s="92" t="s">
        <v>278</v>
      </c>
      <c r="P91" s="96" t="s">
        <v>58</v>
      </c>
      <c r="Q91" s="91" t="s">
        <v>163</v>
      </c>
      <c r="R91" s="92">
        <v>202219</v>
      </c>
      <c r="S91" s="92">
        <v>202219</v>
      </c>
      <c r="T91" s="92">
        <v>202219</v>
      </c>
      <c r="U91" s="91" t="s">
        <v>60</v>
      </c>
      <c r="V91" s="97"/>
      <c r="W91" s="98">
        <v>458338</v>
      </c>
      <c r="X91" s="92" t="s">
        <v>62</v>
      </c>
      <c r="Y91" s="99">
        <f>SUM(AB91:AK91)</f>
        <v>7997.07</v>
      </c>
      <c r="Z91" s="99">
        <f>SUM(AQ91:AT91)</f>
        <v>997.07</v>
      </c>
      <c r="AA91" s="100">
        <f>SUM(Y91-Z91)</f>
        <v>7000</v>
      </c>
      <c r="AB91" s="100">
        <v>0</v>
      </c>
      <c r="AC91" s="100">
        <v>0</v>
      </c>
      <c r="AD91" s="100">
        <v>7997.07</v>
      </c>
      <c r="AE91" s="100">
        <v>0</v>
      </c>
      <c r="AF91" s="100">
        <v>0</v>
      </c>
      <c r="AG91" s="100">
        <v>0</v>
      </c>
      <c r="AH91" s="100">
        <v>0</v>
      </c>
      <c r="AI91" s="100">
        <v>0</v>
      </c>
      <c r="AJ91" s="100">
        <v>0</v>
      </c>
      <c r="AK91" s="100">
        <v>0</v>
      </c>
      <c r="AL91" s="100">
        <v>0</v>
      </c>
      <c r="AM91" s="100">
        <v>0</v>
      </c>
      <c r="AN91" s="100">
        <v>0</v>
      </c>
      <c r="AO91" s="100">
        <v>0</v>
      </c>
      <c r="AP91" s="100">
        <v>0</v>
      </c>
      <c r="AQ91" s="100">
        <v>0</v>
      </c>
      <c r="AR91" s="100">
        <v>997.07</v>
      </c>
      <c r="AS91" s="100">
        <v>0</v>
      </c>
      <c r="AT91" s="100">
        <v>0</v>
      </c>
      <c r="AU91" s="55"/>
    </row>
    <row r="92" spans="1:47" s="26" customFormat="1" outlineLevel="2" x14ac:dyDescent="0.2">
      <c r="A92" s="26">
        <v>42</v>
      </c>
      <c r="B92" s="91">
        <v>43</v>
      </c>
      <c r="C92" s="92" t="s">
        <v>279</v>
      </c>
      <c r="D92" s="92" t="s">
        <v>280</v>
      </c>
      <c r="E92" s="92" t="s">
        <v>133</v>
      </c>
      <c r="F92" s="92" t="s">
        <v>281</v>
      </c>
      <c r="G92" s="93" t="s">
        <v>282</v>
      </c>
      <c r="H92" s="94">
        <v>44439</v>
      </c>
      <c r="I92" s="95" t="s">
        <v>52</v>
      </c>
      <c r="J92" s="96" t="s">
        <v>158</v>
      </c>
      <c r="K92" s="91">
        <v>114</v>
      </c>
      <c r="L92" s="92" t="s">
        <v>283</v>
      </c>
      <c r="M92" s="91" t="s">
        <v>115</v>
      </c>
      <c r="N92" s="97" t="s">
        <v>277</v>
      </c>
      <c r="O92" s="92" t="s">
        <v>278</v>
      </c>
      <c r="P92" s="96" t="s">
        <v>58</v>
      </c>
      <c r="Q92" s="91" t="s">
        <v>163</v>
      </c>
      <c r="R92" s="92">
        <v>202219</v>
      </c>
      <c r="S92" s="92">
        <v>202219</v>
      </c>
      <c r="T92" s="92">
        <v>202219</v>
      </c>
      <c r="U92" s="91" t="s">
        <v>60</v>
      </c>
      <c r="V92" s="97"/>
      <c r="W92" s="98">
        <v>864480</v>
      </c>
      <c r="X92" s="92" t="s">
        <v>62</v>
      </c>
      <c r="Y92" s="99">
        <f>SUM(AB92:AK92)</f>
        <v>6725.46</v>
      </c>
      <c r="Z92" s="99">
        <f>SUM(AQ92:AT92)</f>
        <v>725.46</v>
      </c>
      <c r="AA92" s="100">
        <f>SUM(Y92-Z92)</f>
        <v>6000</v>
      </c>
      <c r="AB92" s="100">
        <v>0</v>
      </c>
      <c r="AC92" s="100">
        <v>0</v>
      </c>
      <c r="AD92" s="100">
        <v>6725.46</v>
      </c>
      <c r="AE92" s="100">
        <v>0</v>
      </c>
      <c r="AF92" s="100">
        <v>0</v>
      </c>
      <c r="AG92" s="100">
        <v>0</v>
      </c>
      <c r="AH92" s="100">
        <v>0</v>
      </c>
      <c r="AI92" s="100">
        <v>0</v>
      </c>
      <c r="AJ92" s="100">
        <v>0</v>
      </c>
      <c r="AK92" s="100">
        <v>0</v>
      </c>
      <c r="AL92" s="100">
        <v>0</v>
      </c>
      <c r="AM92" s="100">
        <v>0</v>
      </c>
      <c r="AN92" s="100">
        <v>0</v>
      </c>
      <c r="AO92" s="100">
        <v>0</v>
      </c>
      <c r="AP92" s="100">
        <v>0</v>
      </c>
      <c r="AQ92" s="100">
        <v>0</v>
      </c>
      <c r="AR92" s="100">
        <v>725.46</v>
      </c>
      <c r="AS92" s="100">
        <v>0</v>
      </c>
      <c r="AT92" s="100">
        <v>0</v>
      </c>
      <c r="AU92" s="55"/>
    </row>
    <row r="93" spans="1:47" s="26" customFormat="1" outlineLevel="1" x14ac:dyDescent="0.2">
      <c r="B93" s="91"/>
      <c r="C93" s="92"/>
      <c r="D93" s="92"/>
      <c r="E93" s="92"/>
      <c r="F93" s="92"/>
      <c r="G93" s="93"/>
      <c r="H93" s="94"/>
      <c r="I93" s="95"/>
      <c r="J93" s="96"/>
      <c r="K93" s="91"/>
      <c r="L93" s="92"/>
      <c r="M93" s="91"/>
      <c r="N93" s="191" t="s">
        <v>591</v>
      </c>
      <c r="O93" s="92"/>
      <c r="P93" s="96"/>
      <c r="Q93" s="91"/>
      <c r="R93" s="92"/>
      <c r="S93" s="92"/>
      <c r="T93" s="92"/>
      <c r="U93" s="91"/>
      <c r="V93" s="97"/>
      <c r="W93" s="98"/>
      <c r="X93" s="92"/>
      <c r="Y93" s="190">
        <f>SUM(Y91:Y92)</f>
        <v>14722.529999999999</v>
      </c>
      <c r="Z93" s="190">
        <f t="shared" ref="Z93:AT93" si="37">SUM(Z91:Z92)</f>
        <v>1722.5300000000002</v>
      </c>
      <c r="AA93" s="190">
        <f t="shared" si="37"/>
        <v>13000</v>
      </c>
      <c r="AB93" s="190">
        <f t="shared" si="37"/>
        <v>0</v>
      </c>
      <c r="AC93" s="190">
        <f t="shared" si="37"/>
        <v>0</v>
      </c>
      <c r="AD93" s="190">
        <f t="shared" si="37"/>
        <v>14722.529999999999</v>
      </c>
      <c r="AE93" s="190">
        <f t="shared" si="37"/>
        <v>0</v>
      </c>
      <c r="AF93" s="190">
        <f t="shared" si="37"/>
        <v>0</v>
      </c>
      <c r="AG93" s="190">
        <f t="shared" si="37"/>
        <v>0</v>
      </c>
      <c r="AH93" s="190">
        <f t="shared" si="37"/>
        <v>0</v>
      </c>
      <c r="AI93" s="190">
        <f t="shared" si="37"/>
        <v>0</v>
      </c>
      <c r="AJ93" s="190">
        <f t="shared" si="37"/>
        <v>0</v>
      </c>
      <c r="AK93" s="190">
        <f t="shared" si="37"/>
        <v>0</v>
      </c>
      <c r="AL93" s="190">
        <f t="shared" si="37"/>
        <v>0</v>
      </c>
      <c r="AM93" s="190">
        <f t="shared" si="37"/>
        <v>0</v>
      </c>
      <c r="AN93" s="190">
        <f t="shared" si="37"/>
        <v>0</v>
      </c>
      <c r="AO93" s="190">
        <f t="shared" si="37"/>
        <v>0</v>
      </c>
      <c r="AP93" s="190">
        <f t="shared" si="37"/>
        <v>0</v>
      </c>
      <c r="AQ93" s="190">
        <f t="shared" si="37"/>
        <v>0</v>
      </c>
      <c r="AR93" s="190">
        <f t="shared" si="37"/>
        <v>1722.5300000000002</v>
      </c>
      <c r="AS93" s="190">
        <f t="shared" si="37"/>
        <v>0</v>
      </c>
      <c r="AT93" s="190">
        <f t="shared" si="37"/>
        <v>0</v>
      </c>
      <c r="AU93" s="55"/>
    </row>
    <row r="94" spans="1:47" s="26" customFormat="1" outlineLevel="2" x14ac:dyDescent="0.2">
      <c r="A94" s="26">
        <v>24</v>
      </c>
      <c r="B94" s="91">
        <v>103</v>
      </c>
      <c r="C94" s="92" t="s">
        <v>560</v>
      </c>
      <c r="D94" s="92" t="s">
        <v>561</v>
      </c>
      <c r="E94" s="92" t="s">
        <v>488</v>
      </c>
      <c r="F94" s="92" t="s">
        <v>489</v>
      </c>
      <c r="G94" s="93" t="s">
        <v>490</v>
      </c>
      <c r="H94" s="94">
        <v>44866</v>
      </c>
      <c r="I94" s="95" t="s">
        <v>52</v>
      </c>
      <c r="J94" s="96" t="s">
        <v>158</v>
      </c>
      <c r="K94" s="91">
        <v>114</v>
      </c>
      <c r="L94" s="92" t="s">
        <v>491</v>
      </c>
      <c r="M94" s="91" t="s">
        <v>115</v>
      </c>
      <c r="N94" s="97" t="s">
        <v>395</v>
      </c>
      <c r="O94" s="92" t="s">
        <v>491</v>
      </c>
      <c r="P94" s="96" t="s">
        <v>58</v>
      </c>
      <c r="Q94" s="91" t="s">
        <v>163</v>
      </c>
      <c r="R94" s="92">
        <v>202219</v>
      </c>
      <c r="S94" s="92">
        <v>202219</v>
      </c>
      <c r="T94" s="92">
        <v>202219</v>
      </c>
      <c r="U94" s="91" t="s">
        <v>60</v>
      </c>
      <c r="V94" s="135"/>
      <c r="W94" s="135"/>
      <c r="X94" s="135"/>
      <c r="Y94" s="99">
        <f>SUM(AB94:AK94)</f>
        <v>6725.46</v>
      </c>
      <c r="Z94" s="99">
        <f>SUM(AQ94:AT94)</f>
        <v>725.46</v>
      </c>
      <c r="AA94" s="100">
        <f>SUM(Y94-Z94)</f>
        <v>6000</v>
      </c>
      <c r="AB94" s="100">
        <v>0</v>
      </c>
      <c r="AC94" s="100">
        <v>0</v>
      </c>
      <c r="AD94" s="100">
        <v>6725.46</v>
      </c>
      <c r="AE94" s="100">
        <v>0</v>
      </c>
      <c r="AF94" s="100">
        <v>0</v>
      </c>
      <c r="AG94" s="100">
        <v>0</v>
      </c>
      <c r="AH94" s="100">
        <v>0</v>
      </c>
      <c r="AI94" s="100">
        <v>0</v>
      </c>
      <c r="AJ94" s="100">
        <v>0</v>
      </c>
      <c r="AK94" s="100">
        <v>0</v>
      </c>
      <c r="AL94" s="100">
        <v>0</v>
      </c>
      <c r="AM94" s="100">
        <v>0</v>
      </c>
      <c r="AN94" s="100">
        <v>0</v>
      </c>
      <c r="AO94" s="100">
        <v>0</v>
      </c>
      <c r="AP94" s="100">
        <v>0</v>
      </c>
      <c r="AQ94" s="100">
        <v>0</v>
      </c>
      <c r="AR94" s="100">
        <v>725.46</v>
      </c>
      <c r="AS94" s="100">
        <v>0</v>
      </c>
      <c r="AT94" s="100">
        <v>0</v>
      </c>
      <c r="AU94" s="55"/>
    </row>
    <row r="95" spans="1:47" s="26" customFormat="1" outlineLevel="1" x14ac:dyDescent="0.2">
      <c r="B95" s="91"/>
      <c r="C95" s="92"/>
      <c r="D95" s="92"/>
      <c r="E95" s="92"/>
      <c r="F95" s="92"/>
      <c r="G95" s="93"/>
      <c r="H95" s="94"/>
      <c r="I95" s="95"/>
      <c r="J95" s="96"/>
      <c r="K95" s="91"/>
      <c r="L95" s="92"/>
      <c r="M95" s="91"/>
      <c r="N95" s="191" t="s">
        <v>592</v>
      </c>
      <c r="O95" s="92"/>
      <c r="P95" s="96"/>
      <c r="Q95" s="91"/>
      <c r="R95" s="92"/>
      <c r="S95" s="92"/>
      <c r="T95" s="92"/>
      <c r="U95" s="91"/>
      <c r="V95" s="135"/>
      <c r="W95" s="135"/>
      <c r="X95" s="135"/>
      <c r="Y95" s="190">
        <f>SUM(Y94)</f>
        <v>6725.46</v>
      </c>
      <c r="Z95" s="190">
        <f t="shared" ref="Z95:AT95" si="38">SUM(Z94)</f>
        <v>725.46</v>
      </c>
      <c r="AA95" s="190">
        <f t="shared" si="38"/>
        <v>6000</v>
      </c>
      <c r="AB95" s="190">
        <f t="shared" si="38"/>
        <v>0</v>
      </c>
      <c r="AC95" s="190">
        <f t="shared" si="38"/>
        <v>0</v>
      </c>
      <c r="AD95" s="190">
        <f t="shared" si="38"/>
        <v>6725.46</v>
      </c>
      <c r="AE95" s="190">
        <f t="shared" si="38"/>
        <v>0</v>
      </c>
      <c r="AF95" s="190">
        <f t="shared" si="38"/>
        <v>0</v>
      </c>
      <c r="AG95" s="190">
        <f t="shared" si="38"/>
        <v>0</v>
      </c>
      <c r="AH95" s="190">
        <f t="shared" si="38"/>
        <v>0</v>
      </c>
      <c r="AI95" s="190">
        <f t="shared" si="38"/>
        <v>0</v>
      </c>
      <c r="AJ95" s="190">
        <f t="shared" si="38"/>
        <v>0</v>
      </c>
      <c r="AK95" s="190">
        <f t="shared" si="38"/>
        <v>0</v>
      </c>
      <c r="AL95" s="190">
        <f t="shared" si="38"/>
        <v>0</v>
      </c>
      <c r="AM95" s="190">
        <f t="shared" si="38"/>
        <v>0</v>
      </c>
      <c r="AN95" s="190">
        <f t="shared" si="38"/>
        <v>0</v>
      </c>
      <c r="AO95" s="190">
        <f t="shared" si="38"/>
        <v>0</v>
      </c>
      <c r="AP95" s="190">
        <f t="shared" si="38"/>
        <v>0</v>
      </c>
      <c r="AQ95" s="190">
        <f t="shared" si="38"/>
        <v>0</v>
      </c>
      <c r="AR95" s="190">
        <f t="shared" si="38"/>
        <v>725.46</v>
      </c>
      <c r="AS95" s="190">
        <f t="shared" si="38"/>
        <v>0</v>
      </c>
      <c r="AT95" s="190">
        <f t="shared" si="38"/>
        <v>0</v>
      </c>
      <c r="AU95" s="55"/>
    </row>
    <row r="96" spans="1:47" s="26" customFormat="1" outlineLevel="2" x14ac:dyDescent="0.2">
      <c r="A96" s="26">
        <v>30</v>
      </c>
      <c r="B96" s="91">
        <v>18</v>
      </c>
      <c r="C96" s="92" t="s">
        <v>154</v>
      </c>
      <c r="D96" s="92" t="s">
        <v>155</v>
      </c>
      <c r="E96" s="92" t="s">
        <v>156</v>
      </c>
      <c r="F96" s="92" t="s">
        <v>74</v>
      </c>
      <c r="G96" s="93" t="s">
        <v>157</v>
      </c>
      <c r="H96" s="94">
        <v>44439</v>
      </c>
      <c r="I96" s="95" t="s">
        <v>52</v>
      </c>
      <c r="J96" s="96" t="s">
        <v>158</v>
      </c>
      <c r="K96" s="91">
        <v>114</v>
      </c>
      <c r="L96" s="92" t="s">
        <v>159</v>
      </c>
      <c r="M96" s="91" t="s">
        <v>160</v>
      </c>
      <c r="N96" s="97" t="s">
        <v>161</v>
      </c>
      <c r="O96" s="92" t="s">
        <v>162</v>
      </c>
      <c r="P96" s="96" t="s">
        <v>58</v>
      </c>
      <c r="Q96" s="91" t="s">
        <v>163</v>
      </c>
      <c r="R96" s="92">
        <v>202219</v>
      </c>
      <c r="S96" s="92">
        <v>202219</v>
      </c>
      <c r="T96" s="92">
        <v>202219</v>
      </c>
      <c r="U96" s="91" t="s">
        <v>60</v>
      </c>
      <c r="V96" s="97"/>
      <c r="W96" s="98">
        <v>864307</v>
      </c>
      <c r="X96" s="92" t="s">
        <v>62</v>
      </c>
      <c r="Y96" s="99">
        <f t="shared" ref="Y96:Y101" si="39">SUM(AB96:AK96)</f>
        <v>4543.1000000000004</v>
      </c>
      <c r="Z96" s="99">
        <f t="shared" ref="Z96:Z101" si="40">SUM(AQ96:AT96)</f>
        <v>359.1</v>
      </c>
      <c r="AA96" s="100">
        <f t="shared" ref="AA96:AA101" si="41">SUM(Y96-Z96)</f>
        <v>4184</v>
      </c>
      <c r="AB96" s="100">
        <v>0</v>
      </c>
      <c r="AC96" s="100">
        <v>0</v>
      </c>
      <c r="AD96" s="100">
        <v>4543.1000000000004</v>
      </c>
      <c r="AE96" s="100">
        <v>0</v>
      </c>
      <c r="AF96" s="100">
        <v>0</v>
      </c>
      <c r="AG96" s="100">
        <v>0</v>
      </c>
      <c r="AH96" s="100">
        <v>0</v>
      </c>
      <c r="AI96" s="100">
        <v>0</v>
      </c>
      <c r="AJ96" s="100">
        <v>0</v>
      </c>
      <c r="AK96" s="100">
        <v>0</v>
      </c>
      <c r="AL96" s="100">
        <v>0</v>
      </c>
      <c r="AM96" s="100">
        <v>0</v>
      </c>
      <c r="AN96" s="100">
        <v>0</v>
      </c>
      <c r="AO96" s="100">
        <v>0</v>
      </c>
      <c r="AP96" s="100">
        <v>0</v>
      </c>
      <c r="AQ96" s="100">
        <v>0</v>
      </c>
      <c r="AR96" s="100">
        <v>359.1</v>
      </c>
      <c r="AS96" s="100">
        <v>0</v>
      </c>
      <c r="AT96" s="100">
        <v>0</v>
      </c>
      <c r="AU96" s="55"/>
    </row>
    <row r="97" spans="1:47" s="161" customFormat="1" outlineLevel="2" x14ac:dyDescent="0.2">
      <c r="A97" s="26">
        <v>31</v>
      </c>
      <c r="B97" s="91">
        <v>19</v>
      </c>
      <c r="C97" s="92" t="s">
        <v>164</v>
      </c>
      <c r="D97" s="92" t="s">
        <v>165</v>
      </c>
      <c r="E97" s="92" t="s">
        <v>166</v>
      </c>
      <c r="F97" s="92" t="s">
        <v>125</v>
      </c>
      <c r="G97" s="93" t="s">
        <v>167</v>
      </c>
      <c r="H97" s="94">
        <v>44439</v>
      </c>
      <c r="I97" s="95" t="s">
        <v>52</v>
      </c>
      <c r="J97" s="96" t="s">
        <v>158</v>
      </c>
      <c r="K97" s="91">
        <v>114</v>
      </c>
      <c r="L97" s="92" t="s">
        <v>168</v>
      </c>
      <c r="M97" s="91" t="s">
        <v>115</v>
      </c>
      <c r="N97" s="97" t="s">
        <v>161</v>
      </c>
      <c r="O97" s="92" t="s">
        <v>162</v>
      </c>
      <c r="P97" s="96" t="s">
        <v>58</v>
      </c>
      <c r="Q97" s="91" t="s">
        <v>163</v>
      </c>
      <c r="R97" s="92">
        <v>202219</v>
      </c>
      <c r="S97" s="92">
        <v>202219</v>
      </c>
      <c r="T97" s="92">
        <v>202219</v>
      </c>
      <c r="U97" s="91" t="s">
        <v>60</v>
      </c>
      <c r="V97" s="97"/>
      <c r="W97" s="98">
        <v>127628</v>
      </c>
      <c r="X97" s="92" t="s">
        <v>62</v>
      </c>
      <c r="Y97" s="99">
        <f t="shared" si="39"/>
        <v>3407.44</v>
      </c>
      <c r="Z97" s="99">
        <f t="shared" si="40"/>
        <v>110.44</v>
      </c>
      <c r="AA97" s="100">
        <f t="shared" si="41"/>
        <v>3297</v>
      </c>
      <c r="AB97" s="100">
        <v>0</v>
      </c>
      <c r="AC97" s="100">
        <v>0</v>
      </c>
      <c r="AD97" s="100">
        <v>3407.44</v>
      </c>
      <c r="AE97" s="100">
        <v>0</v>
      </c>
      <c r="AF97" s="100">
        <v>0</v>
      </c>
      <c r="AG97" s="100">
        <v>0</v>
      </c>
      <c r="AH97" s="100">
        <v>0</v>
      </c>
      <c r="AI97" s="100">
        <v>0</v>
      </c>
      <c r="AJ97" s="100">
        <v>0</v>
      </c>
      <c r="AK97" s="100">
        <v>0</v>
      </c>
      <c r="AL97" s="100">
        <v>0</v>
      </c>
      <c r="AM97" s="100">
        <v>0</v>
      </c>
      <c r="AN97" s="100">
        <v>0</v>
      </c>
      <c r="AO97" s="100">
        <v>0</v>
      </c>
      <c r="AP97" s="100">
        <v>0</v>
      </c>
      <c r="AQ97" s="100">
        <v>0</v>
      </c>
      <c r="AR97" s="100">
        <v>110.44</v>
      </c>
      <c r="AS97" s="100">
        <v>0</v>
      </c>
      <c r="AT97" s="100">
        <v>0</v>
      </c>
      <c r="AU97" s="182"/>
    </row>
    <row r="98" spans="1:47" s="26" customFormat="1" outlineLevel="2" x14ac:dyDescent="0.2">
      <c r="A98" s="26">
        <v>32</v>
      </c>
      <c r="B98" s="91">
        <v>21</v>
      </c>
      <c r="C98" s="92" t="s">
        <v>174</v>
      </c>
      <c r="D98" s="92" t="s">
        <v>175</v>
      </c>
      <c r="E98" s="92" t="s">
        <v>176</v>
      </c>
      <c r="F98" s="92" t="s">
        <v>65</v>
      </c>
      <c r="G98" s="93" t="s">
        <v>177</v>
      </c>
      <c r="H98" s="94">
        <v>44439</v>
      </c>
      <c r="I98" s="95" t="s">
        <v>52</v>
      </c>
      <c r="J98" s="96" t="s">
        <v>158</v>
      </c>
      <c r="K98" s="91">
        <v>114</v>
      </c>
      <c r="L98" s="92" t="s">
        <v>178</v>
      </c>
      <c r="M98" s="91" t="s">
        <v>115</v>
      </c>
      <c r="N98" s="97" t="s">
        <v>161</v>
      </c>
      <c r="O98" s="92" t="s">
        <v>162</v>
      </c>
      <c r="P98" s="96" t="s">
        <v>58</v>
      </c>
      <c r="Q98" s="91" t="s">
        <v>163</v>
      </c>
      <c r="R98" s="92">
        <v>202219</v>
      </c>
      <c r="S98" s="92">
        <v>202219</v>
      </c>
      <c r="T98" s="92">
        <v>202219</v>
      </c>
      <c r="U98" s="91" t="s">
        <v>60</v>
      </c>
      <c r="V98" s="97"/>
      <c r="W98" s="98">
        <v>426334</v>
      </c>
      <c r="X98" s="92" t="s">
        <v>62</v>
      </c>
      <c r="Y98" s="99">
        <f t="shared" si="39"/>
        <v>3407.44</v>
      </c>
      <c r="Z98" s="99">
        <f t="shared" si="40"/>
        <v>110.44</v>
      </c>
      <c r="AA98" s="100">
        <f t="shared" si="41"/>
        <v>3297</v>
      </c>
      <c r="AB98" s="100">
        <v>0</v>
      </c>
      <c r="AC98" s="100">
        <v>0</v>
      </c>
      <c r="AD98" s="100">
        <v>3407.44</v>
      </c>
      <c r="AE98" s="100">
        <v>0</v>
      </c>
      <c r="AF98" s="100">
        <v>0</v>
      </c>
      <c r="AG98" s="100">
        <v>0</v>
      </c>
      <c r="AH98" s="100">
        <v>0</v>
      </c>
      <c r="AI98" s="100">
        <v>0</v>
      </c>
      <c r="AJ98" s="100">
        <v>0</v>
      </c>
      <c r="AK98" s="100">
        <v>0</v>
      </c>
      <c r="AL98" s="100">
        <v>0</v>
      </c>
      <c r="AM98" s="100">
        <v>0</v>
      </c>
      <c r="AN98" s="100">
        <v>0</v>
      </c>
      <c r="AO98" s="100">
        <v>0</v>
      </c>
      <c r="AP98" s="100">
        <v>0</v>
      </c>
      <c r="AQ98" s="100">
        <v>0</v>
      </c>
      <c r="AR98" s="100">
        <v>110.44</v>
      </c>
      <c r="AS98" s="100">
        <v>0</v>
      </c>
      <c r="AT98" s="100">
        <v>0</v>
      </c>
      <c r="AU98" s="55"/>
    </row>
    <row r="99" spans="1:47" s="26" customFormat="1" outlineLevel="2" x14ac:dyDescent="0.2">
      <c r="A99" s="26">
        <v>33</v>
      </c>
      <c r="B99" s="91">
        <v>22</v>
      </c>
      <c r="C99" s="92" t="s">
        <v>179</v>
      </c>
      <c r="D99" s="92" t="s">
        <v>180</v>
      </c>
      <c r="E99" s="92" t="s">
        <v>132</v>
      </c>
      <c r="F99" s="92" t="s">
        <v>181</v>
      </c>
      <c r="G99" s="93" t="s">
        <v>182</v>
      </c>
      <c r="H99" s="94">
        <v>44439</v>
      </c>
      <c r="I99" s="95" t="s">
        <v>52</v>
      </c>
      <c r="J99" s="96" t="s">
        <v>158</v>
      </c>
      <c r="K99" s="91">
        <v>114</v>
      </c>
      <c r="L99" s="92" t="s">
        <v>183</v>
      </c>
      <c r="M99" s="91" t="s">
        <v>115</v>
      </c>
      <c r="N99" s="97" t="s">
        <v>161</v>
      </c>
      <c r="O99" s="92" t="s">
        <v>162</v>
      </c>
      <c r="P99" s="96" t="s">
        <v>58</v>
      </c>
      <c r="Q99" s="91" t="s">
        <v>163</v>
      </c>
      <c r="R99" s="92">
        <v>202219</v>
      </c>
      <c r="S99" s="92">
        <v>202219</v>
      </c>
      <c r="T99" s="92">
        <v>202219</v>
      </c>
      <c r="U99" s="91" t="s">
        <v>60</v>
      </c>
      <c r="V99" s="97"/>
      <c r="W99" s="98">
        <v>864324</v>
      </c>
      <c r="X99" s="92" t="s">
        <v>62</v>
      </c>
      <c r="Y99" s="99">
        <f t="shared" si="39"/>
        <v>3407.44</v>
      </c>
      <c r="Z99" s="99">
        <f t="shared" si="40"/>
        <v>110.44</v>
      </c>
      <c r="AA99" s="100">
        <f t="shared" si="41"/>
        <v>3297</v>
      </c>
      <c r="AB99" s="100">
        <v>0</v>
      </c>
      <c r="AC99" s="100">
        <v>0</v>
      </c>
      <c r="AD99" s="100">
        <v>3407.44</v>
      </c>
      <c r="AE99" s="100">
        <v>0</v>
      </c>
      <c r="AF99" s="100" t="s">
        <v>184</v>
      </c>
      <c r="AG99" s="100">
        <v>0</v>
      </c>
      <c r="AH99" s="100">
        <v>0</v>
      </c>
      <c r="AI99" s="100">
        <v>0</v>
      </c>
      <c r="AJ99" s="100">
        <v>0</v>
      </c>
      <c r="AK99" s="100">
        <v>0</v>
      </c>
      <c r="AL99" s="100">
        <v>0</v>
      </c>
      <c r="AM99" s="100">
        <v>0</v>
      </c>
      <c r="AN99" s="100">
        <v>0</v>
      </c>
      <c r="AO99" s="100">
        <v>0</v>
      </c>
      <c r="AP99" s="100">
        <v>0</v>
      </c>
      <c r="AQ99" s="100">
        <v>0</v>
      </c>
      <c r="AR99" s="100">
        <v>110.44</v>
      </c>
      <c r="AS99" s="100">
        <v>0</v>
      </c>
      <c r="AT99" s="100">
        <v>0</v>
      </c>
      <c r="AU99" s="55"/>
    </row>
    <row r="100" spans="1:47" s="26" customFormat="1" outlineLevel="2" x14ac:dyDescent="0.2">
      <c r="A100" s="26">
        <v>34</v>
      </c>
      <c r="B100" s="91">
        <v>63</v>
      </c>
      <c r="C100" s="92" t="s">
        <v>397</v>
      </c>
      <c r="D100" s="92" t="s">
        <v>398</v>
      </c>
      <c r="E100" s="92" t="s">
        <v>399</v>
      </c>
      <c r="F100" s="92" t="s">
        <v>400</v>
      </c>
      <c r="G100" s="93" t="s">
        <v>401</v>
      </c>
      <c r="H100" s="94">
        <v>44501</v>
      </c>
      <c r="I100" s="95" t="s">
        <v>52</v>
      </c>
      <c r="J100" s="96" t="s">
        <v>158</v>
      </c>
      <c r="K100" s="91">
        <v>114</v>
      </c>
      <c r="L100" s="92" t="s">
        <v>402</v>
      </c>
      <c r="M100" s="91" t="s">
        <v>115</v>
      </c>
      <c r="N100" s="97" t="s">
        <v>161</v>
      </c>
      <c r="O100" s="92" t="s">
        <v>162</v>
      </c>
      <c r="P100" s="96" t="s">
        <v>58</v>
      </c>
      <c r="Q100" s="91" t="s">
        <v>163</v>
      </c>
      <c r="R100" s="92">
        <v>202219</v>
      </c>
      <c r="S100" s="92">
        <v>202219</v>
      </c>
      <c r="T100" s="92">
        <v>202219</v>
      </c>
      <c r="U100" s="91" t="s">
        <v>60</v>
      </c>
      <c r="V100" s="97"/>
      <c r="W100" s="97" t="s">
        <v>403</v>
      </c>
      <c r="X100" s="92" t="s">
        <v>62</v>
      </c>
      <c r="Y100" s="99">
        <f t="shared" si="39"/>
        <v>4907.04</v>
      </c>
      <c r="Z100" s="99">
        <f t="shared" si="40"/>
        <v>407.04</v>
      </c>
      <c r="AA100" s="100">
        <f t="shared" si="41"/>
        <v>4500</v>
      </c>
      <c r="AB100" s="100">
        <v>0</v>
      </c>
      <c r="AC100" s="100">
        <v>0</v>
      </c>
      <c r="AD100" s="100">
        <v>4907.04</v>
      </c>
      <c r="AE100" s="100">
        <v>0</v>
      </c>
      <c r="AF100" s="100">
        <v>0</v>
      </c>
      <c r="AG100" s="100">
        <v>0</v>
      </c>
      <c r="AH100" s="100">
        <v>0</v>
      </c>
      <c r="AI100" s="100">
        <v>0</v>
      </c>
      <c r="AJ100" s="100">
        <v>0</v>
      </c>
      <c r="AK100" s="100">
        <v>0</v>
      </c>
      <c r="AL100" s="100">
        <v>0</v>
      </c>
      <c r="AM100" s="100">
        <v>0</v>
      </c>
      <c r="AN100" s="100">
        <v>0</v>
      </c>
      <c r="AO100" s="100">
        <v>0</v>
      </c>
      <c r="AP100" s="100">
        <v>0</v>
      </c>
      <c r="AQ100" s="100">
        <v>0</v>
      </c>
      <c r="AR100" s="100">
        <v>407.04</v>
      </c>
      <c r="AS100" s="100">
        <v>0</v>
      </c>
      <c r="AT100" s="100">
        <v>0</v>
      </c>
      <c r="AU100" s="55"/>
    </row>
    <row r="101" spans="1:47" s="26" customFormat="1" outlineLevel="2" x14ac:dyDescent="0.2">
      <c r="A101" s="26">
        <v>35</v>
      </c>
      <c r="B101" s="91">
        <v>79</v>
      </c>
      <c r="C101" s="92" t="s">
        <v>476</v>
      </c>
      <c r="D101" s="92" t="s">
        <v>477</v>
      </c>
      <c r="E101" s="92" t="s">
        <v>478</v>
      </c>
      <c r="F101" s="92" t="s">
        <v>425</v>
      </c>
      <c r="G101" s="93" t="s">
        <v>479</v>
      </c>
      <c r="H101" s="94">
        <v>44757</v>
      </c>
      <c r="I101" s="95" t="s">
        <v>52</v>
      </c>
      <c r="J101" s="96" t="s">
        <v>158</v>
      </c>
      <c r="K101" s="91">
        <v>114</v>
      </c>
      <c r="L101" s="92" t="s">
        <v>480</v>
      </c>
      <c r="M101" s="91" t="s">
        <v>160</v>
      </c>
      <c r="N101" s="97" t="s">
        <v>161</v>
      </c>
      <c r="O101" s="92" t="s">
        <v>162</v>
      </c>
      <c r="P101" s="96" t="s">
        <v>58</v>
      </c>
      <c r="Q101" s="91" t="s">
        <v>163</v>
      </c>
      <c r="R101" s="92">
        <v>202219</v>
      </c>
      <c r="S101" s="92">
        <v>202219</v>
      </c>
      <c r="T101" s="92">
        <v>202219</v>
      </c>
      <c r="U101" s="91" t="s">
        <v>60</v>
      </c>
      <c r="V101" s="135"/>
      <c r="W101" s="135"/>
      <c r="X101" s="135" t="s">
        <v>62</v>
      </c>
      <c r="Y101" s="99">
        <f t="shared" si="39"/>
        <v>4336.95</v>
      </c>
      <c r="Z101" s="99">
        <f t="shared" si="40"/>
        <v>336.67</v>
      </c>
      <c r="AA101" s="100">
        <f t="shared" si="41"/>
        <v>4000.2799999999997</v>
      </c>
      <c r="AB101" s="100">
        <v>0</v>
      </c>
      <c r="AC101" s="100">
        <v>0</v>
      </c>
      <c r="AD101" s="100">
        <v>4336.95</v>
      </c>
      <c r="AE101" s="100">
        <v>0</v>
      </c>
      <c r="AF101" s="100">
        <v>0</v>
      </c>
      <c r="AG101" s="100">
        <v>0</v>
      </c>
      <c r="AH101" s="100">
        <v>0</v>
      </c>
      <c r="AI101" s="100">
        <v>0</v>
      </c>
      <c r="AJ101" s="100">
        <v>0</v>
      </c>
      <c r="AK101" s="100">
        <v>0</v>
      </c>
      <c r="AL101" s="100">
        <v>0</v>
      </c>
      <c r="AM101" s="100">
        <v>0</v>
      </c>
      <c r="AN101" s="100">
        <v>0</v>
      </c>
      <c r="AO101" s="100">
        <v>0</v>
      </c>
      <c r="AP101" s="100">
        <v>0</v>
      </c>
      <c r="AQ101" s="100">
        <v>0</v>
      </c>
      <c r="AR101" s="100">
        <v>336.67</v>
      </c>
      <c r="AS101" s="100">
        <v>0</v>
      </c>
      <c r="AT101" s="100">
        <v>0</v>
      </c>
      <c r="AU101" s="55"/>
    </row>
    <row r="102" spans="1:47" s="26" customFormat="1" outlineLevel="1" x14ac:dyDescent="0.2">
      <c r="B102" s="91"/>
      <c r="C102" s="92"/>
      <c r="D102" s="92"/>
      <c r="E102" s="92"/>
      <c r="F102" s="92"/>
      <c r="G102" s="93"/>
      <c r="H102" s="94"/>
      <c r="I102" s="95"/>
      <c r="J102" s="96"/>
      <c r="K102" s="91"/>
      <c r="L102" s="92"/>
      <c r="M102" s="91"/>
      <c r="N102" s="191" t="s">
        <v>593</v>
      </c>
      <c r="O102" s="92"/>
      <c r="P102" s="96"/>
      <c r="Q102" s="91"/>
      <c r="R102" s="92"/>
      <c r="S102" s="92"/>
      <c r="T102" s="92"/>
      <c r="U102" s="91"/>
      <c r="V102" s="135"/>
      <c r="W102" s="135"/>
      <c r="X102" s="135"/>
      <c r="Y102" s="190">
        <f>SUM(Y96:Y101)</f>
        <v>24009.410000000003</v>
      </c>
      <c r="Z102" s="190">
        <f t="shared" ref="Z102:AT102" si="42">SUM(Z96:Z101)</f>
        <v>1434.13</v>
      </c>
      <c r="AA102" s="190">
        <f t="shared" si="42"/>
        <v>22575.279999999999</v>
      </c>
      <c r="AB102" s="190">
        <f t="shared" si="42"/>
        <v>0</v>
      </c>
      <c r="AC102" s="190">
        <f t="shared" si="42"/>
        <v>0</v>
      </c>
      <c r="AD102" s="190">
        <f t="shared" si="42"/>
        <v>24009.410000000003</v>
      </c>
      <c r="AE102" s="190">
        <f t="shared" si="42"/>
        <v>0</v>
      </c>
      <c r="AF102" s="190">
        <f t="shared" si="42"/>
        <v>0</v>
      </c>
      <c r="AG102" s="190">
        <f t="shared" si="42"/>
        <v>0</v>
      </c>
      <c r="AH102" s="190">
        <f t="shared" si="42"/>
        <v>0</v>
      </c>
      <c r="AI102" s="190">
        <f t="shared" si="42"/>
        <v>0</v>
      </c>
      <c r="AJ102" s="190">
        <f t="shared" si="42"/>
        <v>0</v>
      </c>
      <c r="AK102" s="190">
        <f t="shared" si="42"/>
        <v>0</v>
      </c>
      <c r="AL102" s="190">
        <f t="shared" si="42"/>
        <v>0</v>
      </c>
      <c r="AM102" s="190">
        <f t="shared" si="42"/>
        <v>0</v>
      </c>
      <c r="AN102" s="190">
        <f t="shared" si="42"/>
        <v>0</v>
      </c>
      <c r="AO102" s="190">
        <f t="shared" si="42"/>
        <v>0</v>
      </c>
      <c r="AP102" s="190">
        <f t="shared" si="42"/>
        <v>0</v>
      </c>
      <c r="AQ102" s="190">
        <f t="shared" si="42"/>
        <v>0</v>
      </c>
      <c r="AR102" s="190">
        <f t="shared" si="42"/>
        <v>1434.13</v>
      </c>
      <c r="AS102" s="190">
        <f t="shared" si="42"/>
        <v>0</v>
      </c>
      <c r="AT102" s="190">
        <f t="shared" si="42"/>
        <v>0</v>
      </c>
      <c r="AU102" s="55"/>
    </row>
    <row r="103" spans="1:47" s="26" customFormat="1" outlineLevel="2" x14ac:dyDescent="0.2">
      <c r="A103" s="26">
        <v>18</v>
      </c>
      <c r="B103" s="91">
        <v>25</v>
      </c>
      <c r="C103" s="92" t="s">
        <v>196</v>
      </c>
      <c r="D103" s="92" t="s">
        <v>197</v>
      </c>
      <c r="E103" s="92" t="s">
        <v>198</v>
      </c>
      <c r="F103" s="92" t="s">
        <v>199</v>
      </c>
      <c r="G103" s="93" t="s">
        <v>200</v>
      </c>
      <c r="H103" s="94">
        <v>44439</v>
      </c>
      <c r="I103" s="95" t="s">
        <v>52</v>
      </c>
      <c r="J103" s="96" t="s">
        <v>158</v>
      </c>
      <c r="K103" s="91">
        <v>114</v>
      </c>
      <c r="L103" s="92" t="s">
        <v>201</v>
      </c>
      <c r="M103" s="91" t="s">
        <v>160</v>
      </c>
      <c r="N103" s="97" t="s">
        <v>202</v>
      </c>
      <c r="O103" s="92" t="s">
        <v>203</v>
      </c>
      <c r="P103" s="96" t="s">
        <v>58</v>
      </c>
      <c r="Q103" s="91" t="s">
        <v>163</v>
      </c>
      <c r="R103" s="92">
        <v>202219</v>
      </c>
      <c r="S103" s="92">
        <v>202219</v>
      </c>
      <c r="T103" s="92">
        <v>202219</v>
      </c>
      <c r="U103" s="91" t="s">
        <v>60</v>
      </c>
      <c r="V103" s="97"/>
      <c r="W103" s="98">
        <v>815900</v>
      </c>
      <c r="X103" s="92" t="s">
        <v>62</v>
      </c>
      <c r="Y103" s="99">
        <f>SUM(AB103:AK103)</f>
        <v>4907.04</v>
      </c>
      <c r="Z103" s="99">
        <f>SUM(AQ103:AT103)</f>
        <v>407.04</v>
      </c>
      <c r="AA103" s="100">
        <f>SUM(Y103-Z103)</f>
        <v>4500</v>
      </c>
      <c r="AB103" s="100">
        <v>0</v>
      </c>
      <c r="AC103" s="100">
        <v>0</v>
      </c>
      <c r="AD103" s="100">
        <v>4907.04</v>
      </c>
      <c r="AE103" s="100">
        <v>0</v>
      </c>
      <c r="AF103" s="100">
        <v>0</v>
      </c>
      <c r="AG103" s="100">
        <v>0</v>
      </c>
      <c r="AH103" s="100">
        <v>0</v>
      </c>
      <c r="AI103" s="100">
        <v>0</v>
      </c>
      <c r="AJ103" s="100">
        <v>0</v>
      </c>
      <c r="AK103" s="100">
        <v>0</v>
      </c>
      <c r="AL103" s="100">
        <v>0</v>
      </c>
      <c r="AM103" s="100">
        <v>0</v>
      </c>
      <c r="AN103" s="100">
        <v>0</v>
      </c>
      <c r="AO103" s="100">
        <v>0</v>
      </c>
      <c r="AP103" s="100">
        <v>0</v>
      </c>
      <c r="AQ103" s="100">
        <v>0</v>
      </c>
      <c r="AR103" s="100">
        <v>407.04</v>
      </c>
      <c r="AS103" s="100">
        <v>0</v>
      </c>
      <c r="AT103" s="100">
        <v>0</v>
      </c>
      <c r="AU103" s="55"/>
    </row>
    <row r="104" spans="1:47" s="26" customFormat="1" outlineLevel="2" x14ac:dyDescent="0.2">
      <c r="A104" s="26">
        <v>19</v>
      </c>
      <c r="B104" s="91">
        <v>26</v>
      </c>
      <c r="C104" s="92" t="s">
        <v>204</v>
      </c>
      <c r="D104" s="92" t="s">
        <v>205</v>
      </c>
      <c r="E104" s="92" t="s">
        <v>187</v>
      </c>
      <c r="F104" s="92" t="s">
        <v>74</v>
      </c>
      <c r="G104" s="93" t="s">
        <v>206</v>
      </c>
      <c r="H104" s="94">
        <v>44439</v>
      </c>
      <c r="I104" s="95" t="s">
        <v>52</v>
      </c>
      <c r="J104" s="96" t="s">
        <v>158</v>
      </c>
      <c r="K104" s="91">
        <v>114</v>
      </c>
      <c r="L104" s="92" t="s">
        <v>207</v>
      </c>
      <c r="M104" s="91" t="s">
        <v>115</v>
      </c>
      <c r="N104" s="97" t="s">
        <v>202</v>
      </c>
      <c r="O104" s="92" t="s">
        <v>203</v>
      </c>
      <c r="P104" s="96" t="s">
        <v>58</v>
      </c>
      <c r="Q104" s="91" t="s">
        <v>163</v>
      </c>
      <c r="R104" s="92">
        <v>202219</v>
      </c>
      <c r="S104" s="92">
        <v>202219</v>
      </c>
      <c r="T104" s="92">
        <v>202219</v>
      </c>
      <c r="U104" s="91" t="s">
        <v>60</v>
      </c>
      <c r="V104" s="97"/>
      <c r="W104" s="98">
        <v>864358</v>
      </c>
      <c r="X104" s="92" t="s">
        <v>62</v>
      </c>
      <c r="Y104" s="99">
        <f>SUM(AB104:AK104)</f>
        <v>3530.57</v>
      </c>
      <c r="Z104" s="99">
        <f>SUM(AQ104:AT104)</f>
        <v>141.57</v>
      </c>
      <c r="AA104" s="100">
        <f>SUM(Y104-Z104)</f>
        <v>3389</v>
      </c>
      <c r="AB104" s="100">
        <v>0</v>
      </c>
      <c r="AC104" s="100">
        <v>0</v>
      </c>
      <c r="AD104" s="100">
        <v>3530.57</v>
      </c>
      <c r="AE104" s="100">
        <v>0</v>
      </c>
      <c r="AF104" s="100">
        <v>0</v>
      </c>
      <c r="AG104" s="100">
        <v>0</v>
      </c>
      <c r="AH104" s="100">
        <v>0</v>
      </c>
      <c r="AI104" s="100">
        <v>0</v>
      </c>
      <c r="AJ104" s="100">
        <v>0</v>
      </c>
      <c r="AK104" s="100">
        <v>0</v>
      </c>
      <c r="AL104" s="100">
        <v>0</v>
      </c>
      <c r="AM104" s="100">
        <v>0</v>
      </c>
      <c r="AN104" s="100">
        <v>0</v>
      </c>
      <c r="AO104" s="100">
        <v>0</v>
      </c>
      <c r="AP104" s="100">
        <v>0</v>
      </c>
      <c r="AQ104" s="100">
        <v>0</v>
      </c>
      <c r="AR104" s="100">
        <v>141.57</v>
      </c>
      <c r="AS104" s="100">
        <v>0</v>
      </c>
      <c r="AT104" s="100">
        <v>0</v>
      </c>
      <c r="AU104" s="55"/>
    </row>
    <row r="105" spans="1:47" s="26" customFormat="1" outlineLevel="2" x14ac:dyDescent="0.2">
      <c r="A105" s="26">
        <v>20</v>
      </c>
      <c r="B105" s="91">
        <v>27</v>
      </c>
      <c r="C105" s="92" t="s">
        <v>208</v>
      </c>
      <c r="D105" s="92" t="s">
        <v>209</v>
      </c>
      <c r="E105" s="92" t="s">
        <v>74</v>
      </c>
      <c r="F105" s="92" t="s">
        <v>210</v>
      </c>
      <c r="G105" s="93" t="s">
        <v>211</v>
      </c>
      <c r="H105" s="94">
        <v>44439</v>
      </c>
      <c r="I105" s="95" t="s">
        <v>52</v>
      </c>
      <c r="J105" s="96" t="s">
        <v>158</v>
      </c>
      <c r="K105" s="91">
        <v>114</v>
      </c>
      <c r="L105" s="92" t="s">
        <v>207</v>
      </c>
      <c r="M105" s="91" t="s">
        <v>115</v>
      </c>
      <c r="N105" s="97" t="s">
        <v>202</v>
      </c>
      <c r="O105" s="92" t="s">
        <v>203</v>
      </c>
      <c r="P105" s="96" t="s">
        <v>58</v>
      </c>
      <c r="Q105" s="91" t="s">
        <v>163</v>
      </c>
      <c r="R105" s="92">
        <v>202219</v>
      </c>
      <c r="S105" s="92">
        <v>202219</v>
      </c>
      <c r="T105" s="92">
        <v>202219</v>
      </c>
      <c r="U105" s="91" t="s">
        <v>60</v>
      </c>
      <c r="V105" s="97"/>
      <c r="W105" s="98">
        <v>666976</v>
      </c>
      <c r="X105" s="92" t="s">
        <v>62</v>
      </c>
      <c r="Y105" s="99">
        <f>SUM(AB105:AK105)</f>
        <v>3530.57</v>
      </c>
      <c r="Z105" s="99">
        <f>SUM(AQ105:AT105)</f>
        <v>141.57</v>
      </c>
      <c r="AA105" s="100">
        <f>SUM(Y105-Z105)</f>
        <v>3389</v>
      </c>
      <c r="AB105" s="100">
        <v>0</v>
      </c>
      <c r="AC105" s="100">
        <v>0</v>
      </c>
      <c r="AD105" s="100">
        <v>3530.57</v>
      </c>
      <c r="AE105" s="100">
        <v>0</v>
      </c>
      <c r="AF105" s="100">
        <v>0</v>
      </c>
      <c r="AG105" s="100">
        <v>0</v>
      </c>
      <c r="AH105" s="100">
        <v>0</v>
      </c>
      <c r="AI105" s="100">
        <v>0</v>
      </c>
      <c r="AJ105" s="100">
        <v>0</v>
      </c>
      <c r="AK105" s="100">
        <v>0</v>
      </c>
      <c r="AL105" s="100">
        <v>0</v>
      </c>
      <c r="AM105" s="100">
        <v>0</v>
      </c>
      <c r="AN105" s="100">
        <v>0</v>
      </c>
      <c r="AO105" s="100">
        <v>0</v>
      </c>
      <c r="AP105" s="100">
        <v>0</v>
      </c>
      <c r="AQ105" s="100">
        <v>0</v>
      </c>
      <c r="AR105" s="100">
        <v>141.57</v>
      </c>
      <c r="AS105" s="100">
        <v>0</v>
      </c>
      <c r="AT105" s="100">
        <v>0</v>
      </c>
      <c r="AU105" s="55"/>
    </row>
    <row r="106" spans="1:47" s="26" customFormat="1" outlineLevel="2" x14ac:dyDescent="0.2">
      <c r="A106" s="26">
        <v>21</v>
      </c>
      <c r="B106" s="91">
        <v>64</v>
      </c>
      <c r="C106" s="92" t="s">
        <v>404</v>
      </c>
      <c r="D106" s="92" t="s">
        <v>405</v>
      </c>
      <c r="E106" s="92" t="s">
        <v>74</v>
      </c>
      <c r="F106" s="92" t="s">
        <v>406</v>
      </c>
      <c r="G106" s="93" t="s">
        <v>407</v>
      </c>
      <c r="H106" s="94">
        <v>44516</v>
      </c>
      <c r="I106" s="95" t="s">
        <v>52</v>
      </c>
      <c r="J106" s="96" t="s">
        <v>158</v>
      </c>
      <c r="K106" s="91">
        <v>114</v>
      </c>
      <c r="L106" s="92" t="s">
        <v>408</v>
      </c>
      <c r="M106" s="91" t="s">
        <v>115</v>
      </c>
      <c r="N106" s="97" t="s">
        <v>202</v>
      </c>
      <c r="O106" s="92" t="s">
        <v>203</v>
      </c>
      <c r="P106" s="96" t="s">
        <v>58</v>
      </c>
      <c r="Q106" s="91" t="s">
        <v>163</v>
      </c>
      <c r="R106" s="92">
        <v>202219</v>
      </c>
      <c r="S106" s="92">
        <v>202219</v>
      </c>
      <c r="T106" s="92">
        <v>202219</v>
      </c>
      <c r="U106" s="91" t="s">
        <v>60</v>
      </c>
      <c r="V106" s="97"/>
      <c r="W106" s="98">
        <v>189423</v>
      </c>
      <c r="X106" s="92" t="s">
        <v>62</v>
      </c>
      <c r="Y106" s="99">
        <f>SUM(AB106:AK106)</f>
        <v>3530.57</v>
      </c>
      <c r="Z106" s="99">
        <f>SUM(AQ106:AT106)</f>
        <v>141.57</v>
      </c>
      <c r="AA106" s="100">
        <f>SUM(Y106-Z106)</f>
        <v>3389</v>
      </c>
      <c r="AB106" s="100">
        <v>0</v>
      </c>
      <c r="AC106" s="100">
        <v>0</v>
      </c>
      <c r="AD106" s="100">
        <v>3530.57</v>
      </c>
      <c r="AE106" s="100">
        <v>0</v>
      </c>
      <c r="AF106" s="100">
        <v>0</v>
      </c>
      <c r="AG106" s="100">
        <v>0</v>
      </c>
      <c r="AH106" s="100">
        <v>0</v>
      </c>
      <c r="AI106" s="100">
        <v>0</v>
      </c>
      <c r="AJ106" s="100">
        <v>0</v>
      </c>
      <c r="AK106" s="100">
        <v>0</v>
      </c>
      <c r="AL106" s="100">
        <v>0</v>
      </c>
      <c r="AM106" s="100">
        <v>0</v>
      </c>
      <c r="AN106" s="100">
        <v>0</v>
      </c>
      <c r="AO106" s="100">
        <v>0</v>
      </c>
      <c r="AP106" s="100">
        <v>0</v>
      </c>
      <c r="AQ106" s="100">
        <v>0</v>
      </c>
      <c r="AR106" s="100">
        <v>141.57</v>
      </c>
      <c r="AS106" s="100">
        <v>0</v>
      </c>
      <c r="AT106" s="100">
        <v>0</v>
      </c>
      <c r="AU106" s="55"/>
    </row>
    <row r="107" spans="1:47" s="26" customFormat="1" outlineLevel="1" x14ac:dyDescent="0.2">
      <c r="B107" s="91"/>
      <c r="C107" s="92"/>
      <c r="D107" s="92"/>
      <c r="E107" s="92"/>
      <c r="F107" s="92"/>
      <c r="G107" s="93"/>
      <c r="H107" s="94"/>
      <c r="I107" s="95"/>
      <c r="J107" s="96"/>
      <c r="K107" s="91"/>
      <c r="L107" s="92"/>
      <c r="M107" s="91"/>
      <c r="N107" s="191" t="s">
        <v>594</v>
      </c>
      <c r="O107" s="92"/>
      <c r="P107" s="96"/>
      <c r="Q107" s="91"/>
      <c r="R107" s="92"/>
      <c r="S107" s="92"/>
      <c r="T107" s="92"/>
      <c r="U107" s="91"/>
      <c r="V107" s="97"/>
      <c r="W107" s="98"/>
      <c r="X107" s="92"/>
      <c r="Y107" s="190">
        <f>SUM(Y103:Y106)</f>
        <v>15498.75</v>
      </c>
      <c r="Z107" s="190">
        <f t="shared" ref="Z107:AT107" si="43">SUM(Z103:Z106)</f>
        <v>831.75</v>
      </c>
      <c r="AA107" s="190">
        <f t="shared" si="43"/>
        <v>14667</v>
      </c>
      <c r="AB107" s="190">
        <f t="shared" si="43"/>
        <v>0</v>
      </c>
      <c r="AC107" s="190">
        <f t="shared" si="43"/>
        <v>0</v>
      </c>
      <c r="AD107" s="190">
        <f t="shared" si="43"/>
        <v>15498.75</v>
      </c>
      <c r="AE107" s="190">
        <f t="shared" si="43"/>
        <v>0</v>
      </c>
      <c r="AF107" s="190">
        <f t="shared" si="43"/>
        <v>0</v>
      </c>
      <c r="AG107" s="190">
        <f t="shared" si="43"/>
        <v>0</v>
      </c>
      <c r="AH107" s="190">
        <f t="shared" si="43"/>
        <v>0</v>
      </c>
      <c r="AI107" s="190">
        <f t="shared" si="43"/>
        <v>0</v>
      </c>
      <c r="AJ107" s="190">
        <f t="shared" si="43"/>
        <v>0</v>
      </c>
      <c r="AK107" s="190">
        <f t="shared" si="43"/>
        <v>0</v>
      </c>
      <c r="AL107" s="190">
        <f t="shared" si="43"/>
        <v>0</v>
      </c>
      <c r="AM107" s="190">
        <f t="shared" si="43"/>
        <v>0</v>
      </c>
      <c r="AN107" s="190">
        <f t="shared" si="43"/>
        <v>0</v>
      </c>
      <c r="AO107" s="190">
        <f t="shared" si="43"/>
        <v>0</v>
      </c>
      <c r="AP107" s="190">
        <f t="shared" si="43"/>
        <v>0</v>
      </c>
      <c r="AQ107" s="190">
        <f t="shared" si="43"/>
        <v>0</v>
      </c>
      <c r="AR107" s="190">
        <f t="shared" si="43"/>
        <v>831.75</v>
      </c>
      <c r="AS107" s="190">
        <f t="shared" si="43"/>
        <v>0</v>
      </c>
      <c r="AT107" s="190">
        <f t="shared" si="43"/>
        <v>0</v>
      </c>
      <c r="AU107" s="55"/>
    </row>
    <row r="108" spans="1:47" s="26" customFormat="1" outlineLevel="2" x14ac:dyDescent="0.2">
      <c r="A108" s="26">
        <v>80</v>
      </c>
      <c r="B108" s="91">
        <v>65</v>
      </c>
      <c r="C108" s="92" t="s">
        <v>409</v>
      </c>
      <c r="D108" s="92" t="s">
        <v>410</v>
      </c>
      <c r="E108" s="92" t="s">
        <v>74</v>
      </c>
      <c r="F108" s="92" t="s">
        <v>411</v>
      </c>
      <c r="G108" s="93" t="s">
        <v>412</v>
      </c>
      <c r="H108" s="94">
        <v>44608</v>
      </c>
      <c r="I108" s="95" t="s">
        <v>52</v>
      </c>
      <c r="J108" s="96" t="s">
        <v>158</v>
      </c>
      <c r="K108" s="91">
        <v>114</v>
      </c>
      <c r="L108" s="92" t="s">
        <v>413</v>
      </c>
      <c r="M108" s="91" t="s">
        <v>160</v>
      </c>
      <c r="N108" s="97" t="s">
        <v>414</v>
      </c>
      <c r="O108" s="92" t="s">
        <v>415</v>
      </c>
      <c r="P108" s="96" t="s">
        <v>58</v>
      </c>
      <c r="Q108" s="91" t="s">
        <v>163</v>
      </c>
      <c r="R108" s="92">
        <v>202219</v>
      </c>
      <c r="S108" s="92">
        <v>202219</v>
      </c>
      <c r="T108" s="92">
        <v>202219</v>
      </c>
      <c r="U108" s="91" t="s">
        <v>60</v>
      </c>
      <c r="V108" s="97"/>
      <c r="W108" s="97" t="s">
        <v>416</v>
      </c>
      <c r="X108" s="92" t="s">
        <v>62</v>
      </c>
      <c r="Y108" s="99">
        <f>SUM(AB108:AK108)</f>
        <v>5565.35</v>
      </c>
      <c r="Z108" s="99">
        <f>SUM(AQ108:AT108)</f>
        <v>513.34</v>
      </c>
      <c r="AA108" s="100">
        <f>SUM(Y108-Z108)</f>
        <v>5052.01</v>
      </c>
      <c r="AB108" s="100">
        <v>0</v>
      </c>
      <c r="AC108" s="100">
        <v>0</v>
      </c>
      <c r="AD108" s="100">
        <v>5565.35</v>
      </c>
      <c r="AE108" s="100">
        <v>0</v>
      </c>
      <c r="AF108" s="100">
        <v>0</v>
      </c>
      <c r="AG108" s="100">
        <v>0</v>
      </c>
      <c r="AH108" s="100">
        <v>0</v>
      </c>
      <c r="AI108" s="100">
        <v>0</v>
      </c>
      <c r="AJ108" s="100">
        <v>0</v>
      </c>
      <c r="AK108" s="100">
        <v>0</v>
      </c>
      <c r="AL108" s="100">
        <v>0</v>
      </c>
      <c r="AM108" s="100">
        <v>0</v>
      </c>
      <c r="AN108" s="100">
        <v>0</v>
      </c>
      <c r="AO108" s="100">
        <v>0</v>
      </c>
      <c r="AP108" s="100">
        <v>0</v>
      </c>
      <c r="AQ108" s="100">
        <v>0</v>
      </c>
      <c r="AR108" s="100">
        <v>513.34</v>
      </c>
      <c r="AS108" s="100">
        <v>0</v>
      </c>
      <c r="AT108" s="100">
        <v>0</v>
      </c>
      <c r="AU108" s="55"/>
    </row>
    <row r="109" spans="1:47" s="26" customFormat="1" outlineLevel="1" x14ac:dyDescent="0.2">
      <c r="B109" s="91"/>
      <c r="C109" s="92"/>
      <c r="D109" s="92"/>
      <c r="E109" s="92"/>
      <c r="F109" s="92"/>
      <c r="G109" s="93"/>
      <c r="H109" s="94"/>
      <c r="I109" s="95"/>
      <c r="J109" s="96"/>
      <c r="K109" s="91"/>
      <c r="L109" s="92"/>
      <c r="M109" s="91"/>
      <c r="N109" s="191" t="s">
        <v>595</v>
      </c>
      <c r="O109" s="92"/>
      <c r="P109" s="96"/>
      <c r="Q109" s="91"/>
      <c r="R109" s="92"/>
      <c r="S109" s="92"/>
      <c r="T109" s="92"/>
      <c r="U109" s="91"/>
      <c r="V109" s="97"/>
      <c r="W109" s="97"/>
      <c r="X109" s="92"/>
      <c r="Y109" s="190">
        <f>SUM(Y108)</f>
        <v>5565.35</v>
      </c>
      <c r="Z109" s="190">
        <f t="shared" ref="Z109:AT109" si="44">SUM(Z108)</f>
        <v>513.34</v>
      </c>
      <c r="AA109" s="190">
        <f t="shared" si="44"/>
        <v>5052.01</v>
      </c>
      <c r="AB109" s="190">
        <f t="shared" si="44"/>
        <v>0</v>
      </c>
      <c r="AC109" s="190">
        <f t="shared" si="44"/>
        <v>0</v>
      </c>
      <c r="AD109" s="190">
        <f t="shared" si="44"/>
        <v>5565.35</v>
      </c>
      <c r="AE109" s="190">
        <f t="shared" si="44"/>
        <v>0</v>
      </c>
      <c r="AF109" s="190">
        <f t="shared" si="44"/>
        <v>0</v>
      </c>
      <c r="AG109" s="190">
        <f t="shared" si="44"/>
        <v>0</v>
      </c>
      <c r="AH109" s="190">
        <f t="shared" si="44"/>
        <v>0</v>
      </c>
      <c r="AI109" s="190">
        <f t="shared" si="44"/>
        <v>0</v>
      </c>
      <c r="AJ109" s="190">
        <f t="shared" si="44"/>
        <v>0</v>
      </c>
      <c r="AK109" s="190">
        <f t="shared" si="44"/>
        <v>0</v>
      </c>
      <c r="AL109" s="190">
        <f t="shared" si="44"/>
        <v>0</v>
      </c>
      <c r="AM109" s="190">
        <f t="shared" si="44"/>
        <v>0</v>
      </c>
      <c r="AN109" s="190">
        <f t="shared" si="44"/>
        <v>0</v>
      </c>
      <c r="AO109" s="190">
        <f t="shared" si="44"/>
        <v>0</v>
      </c>
      <c r="AP109" s="190">
        <f t="shared" si="44"/>
        <v>0</v>
      </c>
      <c r="AQ109" s="190">
        <f t="shared" si="44"/>
        <v>0</v>
      </c>
      <c r="AR109" s="190">
        <f t="shared" si="44"/>
        <v>513.34</v>
      </c>
      <c r="AS109" s="190">
        <f t="shared" si="44"/>
        <v>0</v>
      </c>
      <c r="AT109" s="190">
        <f t="shared" si="44"/>
        <v>0</v>
      </c>
      <c r="AU109" s="55"/>
    </row>
    <row r="110" spans="1:47" s="26" customFormat="1" outlineLevel="2" x14ac:dyDescent="0.2">
      <c r="A110" s="26">
        <v>22</v>
      </c>
      <c r="B110" s="91">
        <v>50</v>
      </c>
      <c r="C110" s="92" t="s">
        <v>316</v>
      </c>
      <c r="D110" s="92" t="s">
        <v>317</v>
      </c>
      <c r="E110" s="92" t="s">
        <v>74</v>
      </c>
      <c r="F110" s="92" t="s">
        <v>74</v>
      </c>
      <c r="G110" s="93" t="s">
        <v>318</v>
      </c>
      <c r="H110" s="94">
        <v>44439</v>
      </c>
      <c r="I110" s="95" t="s">
        <v>52</v>
      </c>
      <c r="J110" s="96" t="s">
        <v>158</v>
      </c>
      <c r="K110" s="91">
        <v>114</v>
      </c>
      <c r="L110" s="92" t="s">
        <v>319</v>
      </c>
      <c r="M110" s="91" t="s">
        <v>160</v>
      </c>
      <c r="N110" s="97" t="s">
        <v>320</v>
      </c>
      <c r="O110" s="92" t="s">
        <v>321</v>
      </c>
      <c r="P110" s="96" t="s">
        <v>58</v>
      </c>
      <c r="Q110" s="91" t="s">
        <v>163</v>
      </c>
      <c r="R110" s="92">
        <v>202219</v>
      </c>
      <c r="S110" s="92">
        <v>202219</v>
      </c>
      <c r="T110" s="92">
        <v>202219</v>
      </c>
      <c r="U110" s="91" t="s">
        <v>60</v>
      </c>
      <c r="V110" s="97"/>
      <c r="W110" s="98">
        <v>864538</v>
      </c>
      <c r="X110" s="92" t="s">
        <v>62</v>
      </c>
      <c r="Y110" s="99">
        <f>SUM(AB110:AK110)</f>
        <v>4907.04</v>
      </c>
      <c r="Z110" s="99">
        <f>SUM(AQ110:AT110)</f>
        <v>407.04</v>
      </c>
      <c r="AA110" s="100">
        <f>SUM(Y110-Z110)</f>
        <v>4500</v>
      </c>
      <c r="AB110" s="100">
        <v>0</v>
      </c>
      <c r="AC110" s="100">
        <v>0</v>
      </c>
      <c r="AD110" s="100">
        <v>4907.04</v>
      </c>
      <c r="AE110" s="100">
        <v>0</v>
      </c>
      <c r="AF110" s="100">
        <v>0</v>
      </c>
      <c r="AG110" s="100">
        <v>0</v>
      </c>
      <c r="AH110" s="100">
        <v>0</v>
      </c>
      <c r="AI110" s="100">
        <v>0</v>
      </c>
      <c r="AJ110" s="100">
        <v>0</v>
      </c>
      <c r="AK110" s="100">
        <v>0</v>
      </c>
      <c r="AL110" s="100">
        <v>0</v>
      </c>
      <c r="AM110" s="100">
        <v>0</v>
      </c>
      <c r="AN110" s="100">
        <v>0</v>
      </c>
      <c r="AO110" s="100">
        <v>0</v>
      </c>
      <c r="AP110" s="100">
        <v>0</v>
      </c>
      <c r="AQ110" s="100">
        <v>0</v>
      </c>
      <c r="AR110" s="100">
        <v>407.04</v>
      </c>
      <c r="AS110" s="100">
        <v>0</v>
      </c>
      <c r="AT110" s="100">
        <v>0</v>
      </c>
      <c r="AU110" s="55"/>
    </row>
    <row r="111" spans="1:47" s="26" customFormat="1" outlineLevel="2" x14ac:dyDescent="0.2">
      <c r="A111" s="26">
        <v>23</v>
      </c>
      <c r="B111" s="91">
        <v>51</v>
      </c>
      <c r="C111" s="92" t="s">
        <v>322</v>
      </c>
      <c r="D111" s="92" t="s">
        <v>323</v>
      </c>
      <c r="E111" s="92" t="s">
        <v>324</v>
      </c>
      <c r="F111" s="92" t="s">
        <v>187</v>
      </c>
      <c r="G111" s="92" t="s">
        <v>325</v>
      </c>
      <c r="H111" s="94">
        <v>44439</v>
      </c>
      <c r="I111" s="95" t="s">
        <v>52</v>
      </c>
      <c r="J111" s="96" t="s">
        <v>158</v>
      </c>
      <c r="K111" s="91">
        <v>114</v>
      </c>
      <c r="L111" s="92" t="s">
        <v>326</v>
      </c>
      <c r="M111" s="91" t="s">
        <v>115</v>
      </c>
      <c r="N111" s="97" t="s">
        <v>320</v>
      </c>
      <c r="O111" s="92" t="s">
        <v>321</v>
      </c>
      <c r="P111" s="96" t="s">
        <v>58</v>
      </c>
      <c r="Q111" s="91" t="s">
        <v>163</v>
      </c>
      <c r="R111" s="92">
        <v>202219</v>
      </c>
      <c r="S111" s="92">
        <v>202219</v>
      </c>
      <c r="T111" s="92">
        <v>202219</v>
      </c>
      <c r="U111" s="91" t="s">
        <v>60</v>
      </c>
      <c r="V111" s="97"/>
      <c r="W111" s="98">
        <v>864545</v>
      </c>
      <c r="X111" s="92" t="s">
        <v>62</v>
      </c>
      <c r="Y111" s="99">
        <f>SUM(AB111:AK111)</f>
        <v>3775.6</v>
      </c>
      <c r="Z111" s="99">
        <f>SUM(AQ111:AT111)</f>
        <v>275.60000000000002</v>
      </c>
      <c r="AA111" s="100">
        <f>SUM(Y111-Z111)</f>
        <v>3500</v>
      </c>
      <c r="AB111" s="100">
        <v>0</v>
      </c>
      <c r="AC111" s="100">
        <v>0</v>
      </c>
      <c r="AD111" s="100">
        <v>3775.6</v>
      </c>
      <c r="AE111" s="100">
        <v>0</v>
      </c>
      <c r="AF111" s="100">
        <v>0</v>
      </c>
      <c r="AG111" s="100">
        <v>0</v>
      </c>
      <c r="AH111" s="100">
        <v>0</v>
      </c>
      <c r="AI111" s="100">
        <v>0</v>
      </c>
      <c r="AJ111" s="100">
        <v>0</v>
      </c>
      <c r="AK111" s="100">
        <v>0</v>
      </c>
      <c r="AL111" s="100">
        <v>0</v>
      </c>
      <c r="AM111" s="100">
        <v>0</v>
      </c>
      <c r="AN111" s="100">
        <v>0</v>
      </c>
      <c r="AO111" s="100">
        <v>0</v>
      </c>
      <c r="AP111" s="100">
        <v>0</v>
      </c>
      <c r="AQ111" s="100">
        <v>0</v>
      </c>
      <c r="AR111" s="100">
        <v>275.60000000000002</v>
      </c>
      <c r="AS111" s="100">
        <v>0</v>
      </c>
      <c r="AT111" s="100">
        <v>0</v>
      </c>
      <c r="AU111" s="55"/>
    </row>
    <row r="112" spans="1:47" s="26" customFormat="1" outlineLevel="1" x14ac:dyDescent="0.2">
      <c r="B112" s="91"/>
      <c r="C112" s="92"/>
      <c r="D112" s="92"/>
      <c r="E112" s="92"/>
      <c r="F112" s="92"/>
      <c r="G112" s="92"/>
      <c r="H112" s="94"/>
      <c r="I112" s="95"/>
      <c r="J112" s="96"/>
      <c r="K112" s="91"/>
      <c r="L112" s="92"/>
      <c r="M112" s="91"/>
      <c r="N112" s="191" t="s">
        <v>596</v>
      </c>
      <c r="O112" s="92"/>
      <c r="P112" s="96"/>
      <c r="Q112" s="91"/>
      <c r="R112" s="92"/>
      <c r="S112" s="92"/>
      <c r="T112" s="92"/>
      <c r="U112" s="91"/>
      <c r="V112" s="97"/>
      <c r="W112" s="98"/>
      <c r="X112" s="92"/>
      <c r="Y112" s="190">
        <f>SUM(Y110:Y111)</f>
        <v>8682.64</v>
      </c>
      <c r="Z112" s="190">
        <f t="shared" ref="Z112:AT112" si="45">SUM(Z110:Z111)</f>
        <v>682.6400000000001</v>
      </c>
      <c r="AA112" s="190">
        <f t="shared" si="45"/>
        <v>8000</v>
      </c>
      <c r="AB112" s="190">
        <f t="shared" si="45"/>
        <v>0</v>
      </c>
      <c r="AC112" s="190">
        <f t="shared" si="45"/>
        <v>0</v>
      </c>
      <c r="AD112" s="190">
        <f t="shared" si="45"/>
        <v>8682.64</v>
      </c>
      <c r="AE112" s="190">
        <f t="shared" si="45"/>
        <v>0</v>
      </c>
      <c r="AF112" s="190">
        <f t="shared" si="45"/>
        <v>0</v>
      </c>
      <c r="AG112" s="190">
        <f t="shared" si="45"/>
        <v>0</v>
      </c>
      <c r="AH112" s="190">
        <f t="shared" si="45"/>
        <v>0</v>
      </c>
      <c r="AI112" s="190">
        <f t="shared" si="45"/>
        <v>0</v>
      </c>
      <c r="AJ112" s="190">
        <f t="shared" si="45"/>
        <v>0</v>
      </c>
      <c r="AK112" s="190">
        <f t="shared" si="45"/>
        <v>0</v>
      </c>
      <c r="AL112" s="190">
        <f t="shared" si="45"/>
        <v>0</v>
      </c>
      <c r="AM112" s="190">
        <f t="shared" si="45"/>
        <v>0</v>
      </c>
      <c r="AN112" s="190">
        <f t="shared" si="45"/>
        <v>0</v>
      </c>
      <c r="AO112" s="190">
        <f t="shared" si="45"/>
        <v>0</v>
      </c>
      <c r="AP112" s="190">
        <f t="shared" si="45"/>
        <v>0</v>
      </c>
      <c r="AQ112" s="190">
        <f t="shared" si="45"/>
        <v>0</v>
      </c>
      <c r="AR112" s="190">
        <f t="shared" si="45"/>
        <v>682.6400000000001</v>
      </c>
      <c r="AS112" s="190">
        <f t="shared" si="45"/>
        <v>0</v>
      </c>
      <c r="AT112" s="190">
        <f t="shared" si="45"/>
        <v>0</v>
      </c>
      <c r="AU112" s="55"/>
    </row>
    <row r="113" spans="1:47" s="26" customFormat="1" ht="12.75" customHeight="1" outlineLevel="2" x14ac:dyDescent="0.2">
      <c r="A113" s="26">
        <v>37</v>
      </c>
      <c r="B113" s="91">
        <v>52</v>
      </c>
      <c r="C113" s="92" t="s">
        <v>327</v>
      </c>
      <c r="D113" s="92" t="s">
        <v>328</v>
      </c>
      <c r="E113" s="92" t="s">
        <v>329</v>
      </c>
      <c r="F113" s="92" t="s">
        <v>330</v>
      </c>
      <c r="G113" s="92" t="s">
        <v>331</v>
      </c>
      <c r="H113" s="94">
        <v>44439</v>
      </c>
      <c r="I113" s="95" t="s">
        <v>52</v>
      </c>
      <c r="J113" s="96" t="s">
        <v>158</v>
      </c>
      <c r="K113" s="91">
        <v>114</v>
      </c>
      <c r="L113" s="92" t="s">
        <v>332</v>
      </c>
      <c r="M113" s="91" t="s">
        <v>115</v>
      </c>
      <c r="N113" s="97" t="s">
        <v>333</v>
      </c>
      <c r="O113" s="92" t="s">
        <v>334</v>
      </c>
      <c r="P113" s="96" t="s">
        <v>58</v>
      </c>
      <c r="Q113" s="91" t="s">
        <v>163</v>
      </c>
      <c r="R113" s="92">
        <v>202219</v>
      </c>
      <c r="S113" s="92">
        <v>202219</v>
      </c>
      <c r="T113" s="92">
        <v>202219</v>
      </c>
      <c r="U113" s="91" t="s">
        <v>60</v>
      </c>
      <c r="V113" s="97"/>
      <c r="W113" s="98">
        <v>206737</v>
      </c>
      <c r="X113" s="92" t="s">
        <v>62</v>
      </c>
      <c r="Y113" s="99">
        <f>SUM(AB113:AK113)</f>
        <v>5196.33</v>
      </c>
      <c r="Z113" s="99">
        <f>SUM(AQ113:AT113)</f>
        <v>453.33</v>
      </c>
      <c r="AA113" s="100">
        <f>SUM(Y113-Z113)</f>
        <v>4743</v>
      </c>
      <c r="AB113" s="100">
        <v>0</v>
      </c>
      <c r="AC113" s="100">
        <v>0</v>
      </c>
      <c r="AD113" s="100">
        <v>5196.33</v>
      </c>
      <c r="AE113" s="100">
        <v>0</v>
      </c>
      <c r="AF113" s="100">
        <v>0</v>
      </c>
      <c r="AG113" s="100">
        <v>0</v>
      </c>
      <c r="AH113" s="100">
        <v>0</v>
      </c>
      <c r="AI113" s="100">
        <v>0</v>
      </c>
      <c r="AJ113" s="100">
        <v>0</v>
      </c>
      <c r="AK113" s="100">
        <v>0</v>
      </c>
      <c r="AL113" s="100">
        <v>0</v>
      </c>
      <c r="AM113" s="100">
        <v>0</v>
      </c>
      <c r="AN113" s="100">
        <v>0</v>
      </c>
      <c r="AO113" s="100">
        <v>0</v>
      </c>
      <c r="AP113" s="100">
        <v>0</v>
      </c>
      <c r="AQ113" s="100">
        <v>0</v>
      </c>
      <c r="AR113" s="100">
        <v>453.33</v>
      </c>
      <c r="AS113" s="100">
        <v>0</v>
      </c>
      <c r="AT113" s="100">
        <v>0</v>
      </c>
      <c r="AU113" s="55"/>
    </row>
    <row r="114" spans="1:47" s="26" customFormat="1" ht="12.75" customHeight="1" outlineLevel="2" x14ac:dyDescent="0.2">
      <c r="A114" s="26">
        <v>38</v>
      </c>
      <c r="B114" s="91">
        <v>53</v>
      </c>
      <c r="C114" s="92" t="s">
        <v>335</v>
      </c>
      <c r="D114" s="92" t="s">
        <v>336</v>
      </c>
      <c r="E114" s="92" t="s">
        <v>337</v>
      </c>
      <c r="F114" s="92" t="s">
        <v>338</v>
      </c>
      <c r="G114" s="92" t="s">
        <v>339</v>
      </c>
      <c r="H114" s="94">
        <v>44439</v>
      </c>
      <c r="I114" s="95" t="s">
        <v>52</v>
      </c>
      <c r="J114" s="96" t="s">
        <v>158</v>
      </c>
      <c r="K114" s="91">
        <v>114</v>
      </c>
      <c r="L114" s="92" t="s">
        <v>340</v>
      </c>
      <c r="M114" s="91" t="s">
        <v>115</v>
      </c>
      <c r="N114" s="97" t="s">
        <v>333</v>
      </c>
      <c r="O114" s="92" t="s">
        <v>334</v>
      </c>
      <c r="P114" s="96" t="s">
        <v>58</v>
      </c>
      <c r="Q114" s="91" t="s">
        <v>163</v>
      </c>
      <c r="R114" s="92">
        <v>202219</v>
      </c>
      <c r="S114" s="92">
        <v>202219</v>
      </c>
      <c r="T114" s="92">
        <v>202219</v>
      </c>
      <c r="U114" s="91" t="s">
        <v>60</v>
      </c>
      <c r="V114" s="97"/>
      <c r="W114" s="98">
        <v>623890</v>
      </c>
      <c r="X114" s="92" t="s">
        <v>62</v>
      </c>
      <c r="Y114" s="99">
        <f>SUM(AB114:AK114)</f>
        <v>2000</v>
      </c>
      <c r="Z114" s="99">
        <f>SUM(AQ114:AT114)</f>
        <v>0</v>
      </c>
      <c r="AA114" s="100">
        <f>SUM(Y114-Z114)</f>
        <v>2000</v>
      </c>
      <c r="AB114" s="100">
        <v>0</v>
      </c>
      <c r="AC114" s="100">
        <v>0</v>
      </c>
      <c r="AD114" s="100">
        <v>2000</v>
      </c>
      <c r="AE114" s="100">
        <v>0</v>
      </c>
      <c r="AF114" s="100">
        <v>0</v>
      </c>
      <c r="AG114" s="100">
        <v>0</v>
      </c>
      <c r="AH114" s="100">
        <v>0</v>
      </c>
      <c r="AI114" s="100">
        <v>0</v>
      </c>
      <c r="AJ114" s="100">
        <v>0</v>
      </c>
      <c r="AK114" s="100">
        <v>0</v>
      </c>
      <c r="AL114" s="100">
        <v>0</v>
      </c>
      <c r="AM114" s="100">
        <v>0</v>
      </c>
      <c r="AN114" s="100">
        <v>0</v>
      </c>
      <c r="AO114" s="100">
        <v>0</v>
      </c>
      <c r="AP114" s="100">
        <v>0</v>
      </c>
      <c r="AQ114" s="100">
        <v>0</v>
      </c>
      <c r="AR114" s="100">
        <v>0</v>
      </c>
      <c r="AS114" s="100">
        <v>0</v>
      </c>
      <c r="AT114" s="100">
        <v>0</v>
      </c>
      <c r="AU114" s="55"/>
    </row>
    <row r="115" spans="1:47" s="26" customFormat="1" ht="12.75" customHeight="1" outlineLevel="1" x14ac:dyDescent="0.2">
      <c r="B115" s="91"/>
      <c r="C115" s="92"/>
      <c r="D115" s="92"/>
      <c r="E115" s="92"/>
      <c r="F115" s="92"/>
      <c r="G115" s="92"/>
      <c r="H115" s="94"/>
      <c r="I115" s="95"/>
      <c r="J115" s="96"/>
      <c r="K115" s="91"/>
      <c r="L115" s="92"/>
      <c r="M115" s="91"/>
      <c r="N115" s="191" t="s">
        <v>597</v>
      </c>
      <c r="O115" s="92"/>
      <c r="P115" s="96"/>
      <c r="Q115" s="91"/>
      <c r="R115" s="92"/>
      <c r="S115" s="92"/>
      <c r="T115" s="92"/>
      <c r="U115" s="91"/>
      <c r="V115" s="97"/>
      <c r="W115" s="98"/>
      <c r="X115" s="92"/>
      <c r="Y115" s="190">
        <f>SUM(Y113:Y114)</f>
        <v>7196.33</v>
      </c>
      <c r="Z115" s="190">
        <f t="shared" ref="Z115:AT115" si="46">SUM(Z113:Z114)</f>
        <v>453.33</v>
      </c>
      <c r="AA115" s="190">
        <f t="shared" si="46"/>
        <v>6743</v>
      </c>
      <c r="AB115" s="190">
        <f t="shared" si="46"/>
        <v>0</v>
      </c>
      <c r="AC115" s="190">
        <f t="shared" si="46"/>
        <v>0</v>
      </c>
      <c r="AD115" s="190">
        <f t="shared" si="46"/>
        <v>7196.33</v>
      </c>
      <c r="AE115" s="190">
        <f t="shared" si="46"/>
        <v>0</v>
      </c>
      <c r="AF115" s="190">
        <f t="shared" si="46"/>
        <v>0</v>
      </c>
      <c r="AG115" s="190">
        <f t="shared" si="46"/>
        <v>0</v>
      </c>
      <c r="AH115" s="190">
        <f t="shared" si="46"/>
        <v>0</v>
      </c>
      <c r="AI115" s="190">
        <f t="shared" si="46"/>
        <v>0</v>
      </c>
      <c r="AJ115" s="190">
        <f t="shared" si="46"/>
        <v>0</v>
      </c>
      <c r="AK115" s="190">
        <f t="shared" si="46"/>
        <v>0</v>
      </c>
      <c r="AL115" s="190">
        <f t="shared" si="46"/>
        <v>0</v>
      </c>
      <c r="AM115" s="190">
        <f t="shared" si="46"/>
        <v>0</v>
      </c>
      <c r="AN115" s="190">
        <f t="shared" si="46"/>
        <v>0</v>
      </c>
      <c r="AO115" s="190">
        <f t="shared" si="46"/>
        <v>0</v>
      </c>
      <c r="AP115" s="190">
        <f t="shared" si="46"/>
        <v>0</v>
      </c>
      <c r="AQ115" s="190">
        <f t="shared" si="46"/>
        <v>0</v>
      </c>
      <c r="AR115" s="190">
        <f t="shared" si="46"/>
        <v>453.33</v>
      </c>
      <c r="AS115" s="190">
        <f t="shared" si="46"/>
        <v>0</v>
      </c>
      <c r="AT115" s="190">
        <f t="shared" si="46"/>
        <v>0</v>
      </c>
      <c r="AU115" s="55"/>
    </row>
    <row r="116" spans="1:47" s="26" customFormat="1" ht="12.75" customHeight="1" outlineLevel="2" x14ac:dyDescent="0.2">
      <c r="A116" s="26">
        <v>39</v>
      </c>
      <c r="B116" s="91">
        <v>54</v>
      </c>
      <c r="C116" s="92" t="s">
        <v>341</v>
      </c>
      <c r="D116" s="92" t="s">
        <v>342</v>
      </c>
      <c r="E116" s="92" t="s">
        <v>343</v>
      </c>
      <c r="F116" s="92" t="s">
        <v>344</v>
      </c>
      <c r="G116" s="92" t="s">
        <v>345</v>
      </c>
      <c r="H116" s="94">
        <v>44439</v>
      </c>
      <c r="I116" s="95" t="s">
        <v>52</v>
      </c>
      <c r="J116" s="96" t="s">
        <v>158</v>
      </c>
      <c r="K116" s="91">
        <v>114</v>
      </c>
      <c r="L116" s="92" t="s">
        <v>346</v>
      </c>
      <c r="M116" s="91" t="s">
        <v>115</v>
      </c>
      <c r="N116" s="97" t="s">
        <v>347</v>
      </c>
      <c r="O116" s="92" t="s">
        <v>348</v>
      </c>
      <c r="P116" s="96" t="s">
        <v>58</v>
      </c>
      <c r="Q116" s="91" t="s">
        <v>163</v>
      </c>
      <c r="R116" s="92">
        <v>202219</v>
      </c>
      <c r="S116" s="92">
        <v>202219</v>
      </c>
      <c r="T116" s="92">
        <v>202219</v>
      </c>
      <c r="U116" s="91" t="s">
        <v>60</v>
      </c>
      <c r="V116" s="97"/>
      <c r="W116" s="98">
        <v>864553</v>
      </c>
      <c r="X116" s="92" t="s">
        <v>62</v>
      </c>
      <c r="Y116" s="99">
        <f>SUM(AB116:AK116)</f>
        <v>3542.91</v>
      </c>
      <c r="Z116" s="99">
        <f>SUM(AQ116:AT116)</f>
        <v>142.91</v>
      </c>
      <c r="AA116" s="100">
        <f>SUM(Y116-Z116)</f>
        <v>3400</v>
      </c>
      <c r="AB116" s="100">
        <v>0</v>
      </c>
      <c r="AC116" s="100">
        <v>0</v>
      </c>
      <c r="AD116" s="100">
        <v>3542.91</v>
      </c>
      <c r="AE116" s="100">
        <v>0</v>
      </c>
      <c r="AF116" s="100">
        <v>0</v>
      </c>
      <c r="AG116" s="100">
        <v>0</v>
      </c>
      <c r="AH116" s="100">
        <v>0</v>
      </c>
      <c r="AI116" s="100">
        <v>0</v>
      </c>
      <c r="AJ116" s="100">
        <v>0</v>
      </c>
      <c r="AK116" s="100">
        <v>0</v>
      </c>
      <c r="AL116" s="100">
        <v>0</v>
      </c>
      <c r="AM116" s="100">
        <v>0</v>
      </c>
      <c r="AN116" s="100">
        <v>0</v>
      </c>
      <c r="AO116" s="100">
        <v>0</v>
      </c>
      <c r="AP116" s="100">
        <v>0</v>
      </c>
      <c r="AQ116" s="100">
        <v>0</v>
      </c>
      <c r="AR116" s="100">
        <v>142.91</v>
      </c>
      <c r="AS116" s="100">
        <v>0</v>
      </c>
      <c r="AT116" s="100">
        <v>0</v>
      </c>
      <c r="AU116" s="55"/>
    </row>
    <row r="117" spans="1:47" s="26" customFormat="1" ht="12.75" customHeight="1" outlineLevel="2" x14ac:dyDescent="0.2">
      <c r="A117" s="26">
        <v>40</v>
      </c>
      <c r="B117" s="91">
        <v>72</v>
      </c>
      <c r="C117" s="92" t="s">
        <v>442</v>
      </c>
      <c r="D117" s="92" t="s">
        <v>443</v>
      </c>
      <c r="E117" s="92" t="s">
        <v>74</v>
      </c>
      <c r="F117" s="92" t="s">
        <v>444</v>
      </c>
      <c r="G117" s="92" t="s">
        <v>445</v>
      </c>
      <c r="H117" s="94">
        <v>44683</v>
      </c>
      <c r="I117" s="95" t="s">
        <v>52</v>
      </c>
      <c r="J117" s="96" t="s">
        <v>158</v>
      </c>
      <c r="K117" s="91">
        <v>114</v>
      </c>
      <c r="L117" s="92" t="s">
        <v>348</v>
      </c>
      <c r="M117" s="91" t="s">
        <v>115</v>
      </c>
      <c r="N117" s="97" t="s">
        <v>347</v>
      </c>
      <c r="O117" s="92" t="s">
        <v>348</v>
      </c>
      <c r="P117" s="96" t="s">
        <v>58</v>
      </c>
      <c r="Q117" s="91" t="s">
        <v>163</v>
      </c>
      <c r="R117" s="92">
        <v>202219</v>
      </c>
      <c r="S117" s="92">
        <v>202219</v>
      </c>
      <c r="T117" s="92">
        <v>202219</v>
      </c>
      <c r="U117" s="91" t="s">
        <v>60</v>
      </c>
      <c r="V117" s="135"/>
      <c r="W117" s="135">
        <v>332891</v>
      </c>
      <c r="X117" s="135" t="s">
        <v>62</v>
      </c>
      <c r="Y117" s="99">
        <f>SUM(AB117:AK117)</f>
        <v>6979.78</v>
      </c>
      <c r="Z117" s="99">
        <f>SUM(AQ117:AT117)</f>
        <v>779.78</v>
      </c>
      <c r="AA117" s="100">
        <f>SUM(Y117-Z117)</f>
        <v>6200</v>
      </c>
      <c r="AB117" s="100">
        <v>0</v>
      </c>
      <c r="AC117" s="100">
        <v>0</v>
      </c>
      <c r="AD117" s="136">
        <v>6979.78</v>
      </c>
      <c r="AE117" s="100">
        <v>0</v>
      </c>
      <c r="AF117" s="100">
        <v>0</v>
      </c>
      <c r="AG117" s="100">
        <v>0</v>
      </c>
      <c r="AH117" s="100">
        <v>0</v>
      </c>
      <c r="AI117" s="100">
        <v>0</v>
      </c>
      <c r="AJ117" s="100">
        <v>0</v>
      </c>
      <c r="AK117" s="100">
        <v>0</v>
      </c>
      <c r="AL117" s="100">
        <v>0</v>
      </c>
      <c r="AM117" s="100">
        <v>0</v>
      </c>
      <c r="AN117" s="100">
        <v>0</v>
      </c>
      <c r="AO117" s="100">
        <v>0</v>
      </c>
      <c r="AP117" s="100">
        <v>0</v>
      </c>
      <c r="AQ117" s="100">
        <v>0</v>
      </c>
      <c r="AR117" s="100">
        <v>779.78</v>
      </c>
      <c r="AS117" s="100">
        <v>0</v>
      </c>
      <c r="AT117" s="100">
        <v>0</v>
      </c>
      <c r="AU117" s="55"/>
    </row>
    <row r="118" spans="1:47" s="26" customFormat="1" ht="12.75" customHeight="1" outlineLevel="1" x14ac:dyDescent="0.2">
      <c r="B118" s="91"/>
      <c r="C118" s="92"/>
      <c r="D118" s="92"/>
      <c r="E118" s="92"/>
      <c r="F118" s="92"/>
      <c r="G118" s="92"/>
      <c r="H118" s="94"/>
      <c r="I118" s="95"/>
      <c r="J118" s="96"/>
      <c r="K118" s="91"/>
      <c r="L118" s="92"/>
      <c r="M118" s="91"/>
      <c r="N118" s="191" t="s">
        <v>598</v>
      </c>
      <c r="O118" s="92"/>
      <c r="P118" s="96"/>
      <c r="Q118" s="91"/>
      <c r="R118" s="92"/>
      <c r="S118" s="92"/>
      <c r="T118" s="92"/>
      <c r="U118" s="91"/>
      <c r="V118" s="135"/>
      <c r="W118" s="135"/>
      <c r="X118" s="135"/>
      <c r="Y118" s="190">
        <f>SUM(Y116:Y117)</f>
        <v>10522.689999999999</v>
      </c>
      <c r="Z118" s="190">
        <f t="shared" ref="Z118:AT118" si="47">SUM(Z116:Z117)</f>
        <v>922.68999999999994</v>
      </c>
      <c r="AA118" s="190">
        <f t="shared" si="47"/>
        <v>9600</v>
      </c>
      <c r="AB118" s="190">
        <f t="shared" si="47"/>
        <v>0</v>
      </c>
      <c r="AC118" s="190">
        <f t="shared" si="47"/>
        <v>0</v>
      </c>
      <c r="AD118" s="190">
        <f t="shared" si="47"/>
        <v>10522.689999999999</v>
      </c>
      <c r="AE118" s="190">
        <f t="shared" si="47"/>
        <v>0</v>
      </c>
      <c r="AF118" s="190">
        <f t="shared" si="47"/>
        <v>0</v>
      </c>
      <c r="AG118" s="190">
        <f t="shared" si="47"/>
        <v>0</v>
      </c>
      <c r="AH118" s="190">
        <f t="shared" si="47"/>
        <v>0</v>
      </c>
      <c r="AI118" s="190">
        <f t="shared" si="47"/>
        <v>0</v>
      </c>
      <c r="AJ118" s="190">
        <f t="shared" si="47"/>
        <v>0</v>
      </c>
      <c r="AK118" s="190">
        <f t="shared" si="47"/>
        <v>0</v>
      </c>
      <c r="AL118" s="190">
        <f t="shared" si="47"/>
        <v>0</v>
      </c>
      <c r="AM118" s="190">
        <f t="shared" si="47"/>
        <v>0</v>
      </c>
      <c r="AN118" s="190">
        <f t="shared" si="47"/>
        <v>0</v>
      </c>
      <c r="AO118" s="190">
        <f t="shared" si="47"/>
        <v>0</v>
      </c>
      <c r="AP118" s="190">
        <f t="shared" si="47"/>
        <v>0</v>
      </c>
      <c r="AQ118" s="190">
        <f t="shared" si="47"/>
        <v>0</v>
      </c>
      <c r="AR118" s="190">
        <f t="shared" si="47"/>
        <v>922.68999999999994</v>
      </c>
      <c r="AS118" s="190">
        <f t="shared" si="47"/>
        <v>0</v>
      </c>
      <c r="AT118" s="190">
        <f t="shared" si="47"/>
        <v>0</v>
      </c>
      <c r="AU118" s="55"/>
    </row>
    <row r="119" spans="1:47" s="26" customFormat="1" ht="12.75" customHeight="1" outlineLevel="2" x14ac:dyDescent="0.2">
      <c r="A119" s="26">
        <v>28</v>
      </c>
      <c r="B119" s="91">
        <v>58</v>
      </c>
      <c r="C119" s="92" t="s">
        <v>368</v>
      </c>
      <c r="D119" s="92" t="s">
        <v>369</v>
      </c>
      <c r="E119" s="92" t="s">
        <v>370</v>
      </c>
      <c r="F119" s="92" t="s">
        <v>371</v>
      </c>
      <c r="G119" s="92" t="s">
        <v>225</v>
      </c>
      <c r="H119" s="94">
        <v>44439</v>
      </c>
      <c r="I119" s="95" t="s">
        <v>52</v>
      </c>
      <c r="J119" s="96" t="s">
        <v>158</v>
      </c>
      <c r="K119" s="91">
        <v>114</v>
      </c>
      <c r="L119" s="92" t="s">
        <v>372</v>
      </c>
      <c r="M119" s="91" t="s">
        <v>160</v>
      </c>
      <c r="N119" s="97" t="s">
        <v>373</v>
      </c>
      <c r="O119" s="92" t="s">
        <v>374</v>
      </c>
      <c r="P119" s="96" t="s">
        <v>58</v>
      </c>
      <c r="Q119" s="91" t="s">
        <v>163</v>
      </c>
      <c r="R119" s="92">
        <v>202219</v>
      </c>
      <c r="S119" s="92">
        <v>202219</v>
      </c>
      <c r="T119" s="92">
        <v>202219</v>
      </c>
      <c r="U119" s="91" t="s">
        <v>60</v>
      </c>
      <c r="V119" s="97"/>
      <c r="W119" s="98">
        <v>864609</v>
      </c>
      <c r="X119" s="92" t="s">
        <v>62</v>
      </c>
      <c r="Y119" s="99">
        <f>SUM(AB119:AK119)</f>
        <v>7361.27</v>
      </c>
      <c r="Z119" s="99">
        <f>SUM(AQ119:AT119)</f>
        <v>861.27</v>
      </c>
      <c r="AA119" s="100">
        <f>SUM(Y119-Z119)</f>
        <v>6500</v>
      </c>
      <c r="AB119" s="100">
        <v>0</v>
      </c>
      <c r="AC119" s="100">
        <v>0</v>
      </c>
      <c r="AD119" s="100">
        <v>7361.27</v>
      </c>
      <c r="AE119" s="100">
        <v>0</v>
      </c>
      <c r="AF119" s="100">
        <v>0</v>
      </c>
      <c r="AG119" s="100">
        <v>0</v>
      </c>
      <c r="AH119" s="100">
        <v>0</v>
      </c>
      <c r="AI119" s="100">
        <v>0</v>
      </c>
      <c r="AJ119" s="100">
        <v>0</v>
      </c>
      <c r="AK119" s="100">
        <v>0</v>
      </c>
      <c r="AL119" s="100">
        <v>0</v>
      </c>
      <c r="AM119" s="100">
        <v>0</v>
      </c>
      <c r="AN119" s="100">
        <v>0</v>
      </c>
      <c r="AO119" s="100">
        <v>0</v>
      </c>
      <c r="AP119" s="100">
        <v>0</v>
      </c>
      <c r="AQ119" s="100">
        <v>0</v>
      </c>
      <c r="AR119" s="100">
        <v>861.27</v>
      </c>
      <c r="AS119" s="100">
        <v>0</v>
      </c>
      <c r="AT119" s="100">
        <v>0</v>
      </c>
      <c r="AU119" s="55"/>
    </row>
    <row r="120" spans="1:47" s="26" customFormat="1" ht="12.75" customHeight="1" outlineLevel="2" x14ac:dyDescent="0.2">
      <c r="A120" s="26">
        <v>29</v>
      </c>
      <c r="B120" s="91">
        <v>59</v>
      </c>
      <c r="C120" s="92" t="s">
        <v>375</v>
      </c>
      <c r="D120" s="92" t="s">
        <v>376</v>
      </c>
      <c r="E120" s="92" t="s">
        <v>74</v>
      </c>
      <c r="F120" s="92" t="s">
        <v>103</v>
      </c>
      <c r="G120" s="92" t="s">
        <v>377</v>
      </c>
      <c r="H120" s="94">
        <v>44439</v>
      </c>
      <c r="I120" s="95" t="s">
        <v>52</v>
      </c>
      <c r="J120" s="96" t="s">
        <v>158</v>
      </c>
      <c r="K120" s="91">
        <v>114</v>
      </c>
      <c r="L120" s="92" t="s">
        <v>378</v>
      </c>
      <c r="M120" s="91" t="s">
        <v>115</v>
      </c>
      <c r="N120" s="97" t="s">
        <v>373</v>
      </c>
      <c r="O120" s="92" t="s">
        <v>374</v>
      </c>
      <c r="P120" s="96" t="s">
        <v>58</v>
      </c>
      <c r="Q120" s="91" t="s">
        <v>163</v>
      </c>
      <c r="R120" s="92">
        <v>202219</v>
      </c>
      <c r="S120" s="92">
        <v>202219</v>
      </c>
      <c r="T120" s="92">
        <v>202219</v>
      </c>
      <c r="U120" s="91" t="s">
        <v>60</v>
      </c>
      <c r="V120" s="97"/>
      <c r="W120" s="98">
        <v>851502</v>
      </c>
      <c r="X120" s="92" t="s">
        <v>62</v>
      </c>
      <c r="Y120" s="99">
        <f>SUM(AB120:AK120)</f>
        <v>4336.6400000000003</v>
      </c>
      <c r="Z120" s="99">
        <f>SUM(AQ120:AT120)</f>
        <v>336.64</v>
      </c>
      <c r="AA120" s="100">
        <f>SUM(Y120-Z120)</f>
        <v>4000.0000000000005</v>
      </c>
      <c r="AB120" s="100">
        <v>0</v>
      </c>
      <c r="AC120" s="100">
        <v>0</v>
      </c>
      <c r="AD120" s="100">
        <v>4336.6400000000003</v>
      </c>
      <c r="AE120" s="100">
        <v>0</v>
      </c>
      <c r="AF120" s="100">
        <v>0</v>
      </c>
      <c r="AG120" s="100">
        <v>0</v>
      </c>
      <c r="AH120" s="100">
        <v>0</v>
      </c>
      <c r="AI120" s="100">
        <v>0</v>
      </c>
      <c r="AJ120" s="100">
        <v>0</v>
      </c>
      <c r="AK120" s="100">
        <v>0</v>
      </c>
      <c r="AL120" s="100">
        <v>0</v>
      </c>
      <c r="AM120" s="100">
        <v>0</v>
      </c>
      <c r="AN120" s="100">
        <v>0</v>
      </c>
      <c r="AO120" s="100">
        <v>0</v>
      </c>
      <c r="AP120" s="100">
        <v>0</v>
      </c>
      <c r="AQ120" s="100">
        <v>0</v>
      </c>
      <c r="AR120" s="100">
        <v>336.64</v>
      </c>
      <c r="AS120" s="100">
        <v>0</v>
      </c>
      <c r="AT120" s="100">
        <v>0</v>
      </c>
      <c r="AU120" s="55"/>
    </row>
    <row r="121" spans="1:47" s="26" customFormat="1" ht="12.75" customHeight="1" outlineLevel="1" x14ac:dyDescent="0.2">
      <c r="B121" s="112"/>
      <c r="C121" s="113"/>
      <c r="D121" s="113"/>
      <c r="E121" s="113"/>
      <c r="F121" s="113"/>
      <c r="G121" s="113"/>
      <c r="H121" s="88"/>
      <c r="I121" s="89"/>
      <c r="J121" s="114"/>
      <c r="K121" s="112"/>
      <c r="L121" s="113"/>
      <c r="M121" s="112"/>
      <c r="N121" s="192" t="s">
        <v>599</v>
      </c>
      <c r="O121" s="113"/>
      <c r="P121" s="114"/>
      <c r="Q121" s="112"/>
      <c r="R121" s="113"/>
      <c r="S121" s="113"/>
      <c r="T121" s="113"/>
      <c r="U121" s="112"/>
      <c r="V121" s="115"/>
      <c r="W121" s="116"/>
      <c r="X121" s="113"/>
      <c r="Y121" s="193">
        <f>SUM(Y119:Y120)</f>
        <v>11697.91</v>
      </c>
      <c r="Z121" s="193">
        <f t="shared" ref="Z121:AT121" si="48">SUM(Z119:Z120)</f>
        <v>1197.9099999999999</v>
      </c>
      <c r="AA121" s="193">
        <f t="shared" si="48"/>
        <v>10500</v>
      </c>
      <c r="AB121" s="193">
        <f t="shared" si="48"/>
        <v>0</v>
      </c>
      <c r="AC121" s="193">
        <f t="shared" si="48"/>
        <v>0</v>
      </c>
      <c r="AD121" s="193">
        <f t="shared" si="48"/>
        <v>11697.91</v>
      </c>
      <c r="AE121" s="193">
        <f t="shared" si="48"/>
        <v>0</v>
      </c>
      <c r="AF121" s="193">
        <f t="shared" si="48"/>
        <v>0</v>
      </c>
      <c r="AG121" s="193">
        <f t="shared" si="48"/>
        <v>0</v>
      </c>
      <c r="AH121" s="193">
        <f t="shared" si="48"/>
        <v>0</v>
      </c>
      <c r="AI121" s="193">
        <f t="shared" si="48"/>
        <v>0</v>
      </c>
      <c r="AJ121" s="193">
        <f t="shared" si="48"/>
        <v>0</v>
      </c>
      <c r="AK121" s="193">
        <f t="shared" si="48"/>
        <v>0</v>
      </c>
      <c r="AL121" s="193">
        <f t="shared" si="48"/>
        <v>0</v>
      </c>
      <c r="AM121" s="193">
        <f t="shared" si="48"/>
        <v>0</v>
      </c>
      <c r="AN121" s="193">
        <f t="shared" si="48"/>
        <v>0</v>
      </c>
      <c r="AO121" s="193">
        <f t="shared" si="48"/>
        <v>0</v>
      </c>
      <c r="AP121" s="193">
        <f t="shared" si="48"/>
        <v>0</v>
      </c>
      <c r="AQ121" s="193">
        <f t="shared" si="48"/>
        <v>0</v>
      </c>
      <c r="AR121" s="193">
        <f t="shared" si="48"/>
        <v>1197.9099999999999</v>
      </c>
      <c r="AS121" s="193">
        <f t="shared" si="48"/>
        <v>0</v>
      </c>
      <c r="AT121" s="193">
        <f t="shared" si="48"/>
        <v>0</v>
      </c>
      <c r="AU121" s="55"/>
    </row>
    <row r="122" spans="1:47" s="26" customFormat="1" ht="12.75" customHeight="1" x14ac:dyDescent="0.2">
      <c r="B122" s="112"/>
      <c r="C122" s="113"/>
      <c r="D122" s="113"/>
      <c r="E122" s="113"/>
      <c r="F122" s="113"/>
      <c r="G122" s="113"/>
      <c r="H122" s="88"/>
      <c r="I122" s="89"/>
      <c r="J122" s="114"/>
      <c r="K122" s="112"/>
      <c r="L122" s="113"/>
      <c r="M122" s="112"/>
      <c r="N122" s="192" t="s">
        <v>600</v>
      </c>
      <c r="O122" s="113"/>
      <c r="P122" s="114"/>
      <c r="Q122" s="112"/>
      <c r="R122" s="113"/>
      <c r="S122" s="113"/>
      <c r="T122" s="113"/>
      <c r="U122" s="112"/>
      <c r="V122" s="115"/>
      <c r="W122" s="116"/>
      <c r="X122" s="113"/>
      <c r="Y122" s="118"/>
      <c r="Z122" s="118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55"/>
    </row>
    <row r="123" spans="1:47" s="26" customFormat="1" ht="12.75" customHeight="1" x14ac:dyDescent="0.2">
      <c r="B123" s="112"/>
      <c r="C123" s="113"/>
      <c r="D123" s="113"/>
      <c r="E123" s="113"/>
      <c r="F123" s="113"/>
      <c r="G123" s="113"/>
      <c r="H123" s="88"/>
      <c r="I123" s="89"/>
      <c r="J123" s="114"/>
      <c r="K123" s="112"/>
      <c r="L123" s="113"/>
      <c r="M123" s="112"/>
      <c r="N123" s="115"/>
      <c r="O123" s="113"/>
      <c r="P123" s="114"/>
      <c r="Q123" s="112"/>
      <c r="R123" s="113"/>
      <c r="S123" s="113"/>
      <c r="T123" s="113"/>
      <c r="U123" s="112"/>
      <c r="V123" s="115"/>
      <c r="W123" s="116"/>
      <c r="X123" s="113"/>
      <c r="Y123" s="194">
        <f>SUM(Y121,Y118,Y115,Y112,Y109,Y107,Y102,Y95,Y93,Y90,Y86,Y84,Y81,Y79,Y77,Y72,Y63,Y60,Y57,Y47,Y45)</f>
        <v>345654.26</v>
      </c>
      <c r="Z123" s="194">
        <f t="shared" ref="Z123:AT123" si="49">SUM(Z121,Z118,Z115,Z112,Z109,Z107,Z102,Z95,Z93,Z90,Z86,Z84,Z81,Z79,Z77,Z72,Z63,Z60,Z57,Z47,Z45)</f>
        <v>34754.89</v>
      </c>
      <c r="AA123" s="194">
        <f t="shared" si="49"/>
        <v>310899.37000000005</v>
      </c>
      <c r="AB123" s="194">
        <f t="shared" si="49"/>
        <v>0</v>
      </c>
      <c r="AC123" s="194">
        <f t="shared" si="49"/>
        <v>0</v>
      </c>
      <c r="AD123" s="194">
        <f t="shared" si="49"/>
        <v>345654.26</v>
      </c>
      <c r="AE123" s="194">
        <f t="shared" si="49"/>
        <v>0</v>
      </c>
      <c r="AF123" s="194">
        <f t="shared" si="49"/>
        <v>0</v>
      </c>
      <c r="AG123" s="194">
        <f t="shared" si="49"/>
        <v>0</v>
      </c>
      <c r="AH123" s="194">
        <f t="shared" si="49"/>
        <v>0</v>
      </c>
      <c r="AI123" s="194">
        <f t="shared" si="49"/>
        <v>0</v>
      </c>
      <c r="AJ123" s="194">
        <f t="shared" si="49"/>
        <v>0</v>
      </c>
      <c r="AK123" s="194">
        <f t="shared" si="49"/>
        <v>0</v>
      </c>
      <c r="AL123" s="194">
        <f t="shared" si="49"/>
        <v>0</v>
      </c>
      <c r="AM123" s="194">
        <f t="shared" si="49"/>
        <v>0</v>
      </c>
      <c r="AN123" s="194">
        <f t="shared" si="49"/>
        <v>0</v>
      </c>
      <c r="AO123" s="194">
        <f t="shared" si="49"/>
        <v>0</v>
      </c>
      <c r="AP123" s="194">
        <f t="shared" si="49"/>
        <v>0</v>
      </c>
      <c r="AQ123" s="194">
        <f t="shared" si="49"/>
        <v>0</v>
      </c>
      <c r="AR123" s="194">
        <f t="shared" si="49"/>
        <v>33353.89</v>
      </c>
      <c r="AS123" s="194">
        <f t="shared" si="49"/>
        <v>0</v>
      </c>
      <c r="AT123" s="194">
        <f t="shared" si="49"/>
        <v>1401</v>
      </c>
      <c r="AU123" s="55"/>
    </row>
    <row r="124" spans="1:47" s="4" customFormat="1" hidden="1" outlineLevel="1" x14ac:dyDescent="0.2">
      <c r="E124" s="137"/>
      <c r="F124" s="137"/>
      <c r="G124" s="137"/>
      <c r="H124" s="88"/>
      <c r="I124" s="89"/>
      <c r="N124" s="138"/>
      <c r="V124" s="139" t="s">
        <v>184</v>
      </c>
      <c r="Y124" s="140">
        <f>SUM(Y123,Y35)</f>
        <v>397479.60000000003</v>
      </c>
      <c r="Z124" s="140">
        <f t="shared" ref="Z124:AT124" si="50">SUM(Z123,Z35)</f>
        <v>39429.229999999996</v>
      </c>
      <c r="AA124" s="140">
        <f t="shared" si="50"/>
        <v>358050.37000000005</v>
      </c>
      <c r="AB124" s="140">
        <f t="shared" si="50"/>
        <v>0</v>
      </c>
      <c r="AC124" s="140">
        <f t="shared" si="50"/>
        <v>0</v>
      </c>
      <c r="AD124" s="140">
        <f t="shared" si="50"/>
        <v>345654.26</v>
      </c>
      <c r="AE124" s="140">
        <f t="shared" si="50"/>
        <v>44737.840000000004</v>
      </c>
      <c r="AF124" s="140">
        <f t="shared" si="50"/>
        <v>0</v>
      </c>
      <c r="AG124" s="140">
        <f t="shared" si="50"/>
        <v>0</v>
      </c>
      <c r="AH124" s="140">
        <f t="shared" si="50"/>
        <v>0</v>
      </c>
      <c r="AI124" s="140">
        <f t="shared" si="50"/>
        <v>1124</v>
      </c>
      <c r="AJ124" s="140">
        <f t="shared" si="50"/>
        <v>4950</v>
      </c>
      <c r="AK124" s="140">
        <f t="shared" si="50"/>
        <v>1013.5</v>
      </c>
      <c r="AL124" s="140">
        <f t="shared" si="50"/>
        <v>0</v>
      </c>
      <c r="AM124" s="140">
        <f t="shared" si="50"/>
        <v>0</v>
      </c>
      <c r="AN124" s="140">
        <f t="shared" si="50"/>
        <v>0</v>
      </c>
      <c r="AO124" s="140">
        <f t="shared" si="50"/>
        <v>0</v>
      </c>
      <c r="AP124" s="140">
        <f t="shared" si="50"/>
        <v>0</v>
      </c>
      <c r="AQ124" s="140">
        <f t="shared" si="50"/>
        <v>897</v>
      </c>
      <c r="AR124" s="140">
        <f t="shared" si="50"/>
        <v>37131.229999999996</v>
      </c>
      <c r="AS124" s="140">
        <f t="shared" si="50"/>
        <v>0</v>
      </c>
      <c r="AT124" s="140">
        <f t="shared" si="50"/>
        <v>1401</v>
      </c>
      <c r="AU124" s="71"/>
    </row>
    <row r="125" spans="1:47" s="4" customFormat="1" ht="12.75" outlineLevel="1" thickBot="1" x14ac:dyDescent="0.25">
      <c r="E125" s="137"/>
      <c r="F125" s="137"/>
      <c r="G125" s="137"/>
      <c r="H125" s="88"/>
      <c r="I125" s="89"/>
      <c r="N125" s="138"/>
      <c r="V125" s="139"/>
      <c r="Y125" s="140">
        <f>SUM(Y123+Y35)</f>
        <v>397479.60000000003</v>
      </c>
      <c r="Z125" s="140">
        <f t="shared" ref="Z125:AT125" si="51">SUM(Z123+Z35)</f>
        <v>39429.229999999996</v>
      </c>
      <c r="AA125" s="140">
        <f t="shared" si="51"/>
        <v>358050.37000000005</v>
      </c>
      <c r="AB125" s="140">
        <f t="shared" si="51"/>
        <v>0</v>
      </c>
      <c r="AC125" s="140">
        <f t="shared" si="51"/>
        <v>0</v>
      </c>
      <c r="AD125" s="140">
        <f t="shared" si="51"/>
        <v>345654.26</v>
      </c>
      <c r="AE125" s="140">
        <f t="shared" si="51"/>
        <v>44737.840000000004</v>
      </c>
      <c r="AF125" s="140">
        <f t="shared" si="51"/>
        <v>0</v>
      </c>
      <c r="AG125" s="140">
        <f t="shared" si="51"/>
        <v>0</v>
      </c>
      <c r="AH125" s="140">
        <f t="shared" si="51"/>
        <v>0</v>
      </c>
      <c r="AI125" s="140">
        <f t="shared" si="51"/>
        <v>1124</v>
      </c>
      <c r="AJ125" s="140">
        <f t="shared" si="51"/>
        <v>4950</v>
      </c>
      <c r="AK125" s="140">
        <f t="shared" si="51"/>
        <v>1013.5</v>
      </c>
      <c r="AL125" s="140">
        <f t="shared" si="51"/>
        <v>0</v>
      </c>
      <c r="AM125" s="140">
        <f t="shared" si="51"/>
        <v>0</v>
      </c>
      <c r="AN125" s="140">
        <f t="shared" si="51"/>
        <v>0</v>
      </c>
      <c r="AO125" s="140">
        <f t="shared" si="51"/>
        <v>0</v>
      </c>
      <c r="AP125" s="140">
        <f t="shared" si="51"/>
        <v>0</v>
      </c>
      <c r="AQ125" s="140">
        <f t="shared" si="51"/>
        <v>897</v>
      </c>
      <c r="AR125" s="140">
        <f t="shared" si="51"/>
        <v>37131.229999999996</v>
      </c>
      <c r="AS125" s="140">
        <f t="shared" si="51"/>
        <v>0</v>
      </c>
      <c r="AT125" s="140">
        <f t="shared" si="51"/>
        <v>1401</v>
      </c>
      <c r="AU125" s="71"/>
    </row>
    <row r="126" spans="1:47" s="28" customFormat="1" x14ac:dyDescent="0.2">
      <c r="E126" s="87"/>
      <c r="F126" s="87"/>
      <c r="G126" s="87"/>
      <c r="H126" s="88"/>
      <c r="I126" s="89"/>
      <c r="V126" s="58"/>
      <c r="Y126" s="141"/>
      <c r="Z126" s="142" t="s">
        <v>492</v>
      </c>
      <c r="AA126" s="143">
        <v>345850.37</v>
      </c>
      <c r="AB126" s="90"/>
      <c r="AC126" s="90"/>
      <c r="AD126" s="144"/>
      <c r="AE126" s="90"/>
      <c r="AF126" s="90"/>
      <c r="AG126" s="90"/>
      <c r="AH126" s="90"/>
      <c r="AI126" s="90"/>
      <c r="AJ126" s="90"/>
      <c r="AK126" s="144"/>
      <c r="AL126" s="90"/>
      <c r="AM126" s="90"/>
      <c r="AN126" s="90"/>
      <c r="AO126" s="90"/>
      <c r="AP126" s="90"/>
      <c r="AQ126" s="90"/>
      <c r="AR126" s="90"/>
      <c r="AS126" s="90"/>
      <c r="AT126" s="90"/>
      <c r="AU126" s="80"/>
    </row>
    <row r="127" spans="1:47" s="28" customFormat="1" x14ac:dyDescent="0.2">
      <c r="E127" s="87"/>
      <c r="F127" s="87"/>
      <c r="G127" s="87"/>
      <c r="H127" s="88"/>
      <c r="I127" s="89"/>
      <c r="V127" s="58"/>
      <c r="Y127" s="145"/>
      <c r="Z127" s="118" t="s">
        <v>493</v>
      </c>
      <c r="AA127" s="146">
        <v>6200</v>
      </c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80"/>
    </row>
    <row r="128" spans="1:47" s="28" customFormat="1" x14ac:dyDescent="0.2">
      <c r="E128" s="87"/>
      <c r="F128" s="87"/>
      <c r="G128" s="87"/>
      <c r="H128" s="88"/>
      <c r="I128" s="89"/>
      <c r="V128" s="58"/>
      <c r="Y128" s="145"/>
      <c r="Z128" s="118" t="s">
        <v>493</v>
      </c>
      <c r="AA128" s="146">
        <v>6000</v>
      </c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80"/>
    </row>
    <row r="129" spans="1:64" s="28" customFormat="1" x14ac:dyDescent="0.2">
      <c r="E129" s="87"/>
      <c r="F129" s="87"/>
      <c r="G129" s="87"/>
      <c r="H129" s="88"/>
      <c r="I129" s="89"/>
      <c r="V129" s="58"/>
      <c r="Y129" s="145"/>
      <c r="Z129" s="29"/>
      <c r="AA129" s="146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80"/>
    </row>
    <row r="130" spans="1:64" s="28" customFormat="1" ht="12.75" thickBot="1" x14ac:dyDescent="0.25">
      <c r="E130" s="87"/>
      <c r="F130" s="87"/>
      <c r="G130" s="87"/>
      <c r="H130" s="88"/>
      <c r="I130" s="89"/>
      <c r="V130" s="58"/>
      <c r="Y130" s="145"/>
      <c r="Z130" s="118"/>
      <c r="AA130" s="147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80"/>
    </row>
    <row r="131" spans="1:64" s="28" customFormat="1" ht="12.75" thickBot="1" x14ac:dyDescent="0.25">
      <c r="E131" s="87"/>
      <c r="F131" s="87"/>
      <c r="G131" s="87"/>
      <c r="H131" s="88"/>
      <c r="I131" s="89"/>
      <c r="V131" s="58"/>
      <c r="Y131" s="148"/>
      <c r="Z131" s="149"/>
      <c r="AA131" s="195">
        <f>SUM(AA126:AA130)</f>
        <v>358050.37</v>
      </c>
      <c r="AB131" s="90">
        <f>SUM(AA124-AA131)</f>
        <v>5.8207660913467407E-11</v>
      </c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80"/>
    </row>
    <row r="132" spans="1:64" s="28" customFormat="1" x14ac:dyDescent="0.2">
      <c r="E132" s="87"/>
      <c r="F132" s="87"/>
      <c r="G132" s="87"/>
      <c r="H132" s="88"/>
      <c r="I132" s="89"/>
      <c r="V132" s="58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80"/>
    </row>
    <row r="133" spans="1:64" s="26" customFormat="1" x14ac:dyDescent="0.2">
      <c r="A133" s="26">
        <v>1</v>
      </c>
      <c r="B133" s="91">
        <v>9</v>
      </c>
      <c r="C133" s="92" t="s">
        <v>496</v>
      </c>
      <c r="D133" s="92" t="s">
        <v>497</v>
      </c>
      <c r="E133" s="92" t="s">
        <v>110</v>
      </c>
      <c r="F133" s="92" t="s">
        <v>324</v>
      </c>
      <c r="G133" s="93" t="s">
        <v>498</v>
      </c>
      <c r="H133" s="94">
        <v>44439</v>
      </c>
      <c r="I133" s="95" t="s">
        <v>52</v>
      </c>
      <c r="J133" s="96" t="s">
        <v>53</v>
      </c>
      <c r="K133" s="91">
        <v>111</v>
      </c>
      <c r="L133" s="92" t="s">
        <v>499</v>
      </c>
      <c r="M133" s="91" t="s">
        <v>55</v>
      </c>
      <c r="N133" s="97" t="s">
        <v>500</v>
      </c>
      <c r="O133" s="92" t="s">
        <v>501</v>
      </c>
      <c r="P133" s="96" t="s">
        <v>58</v>
      </c>
      <c r="Q133" s="91" t="s">
        <v>59</v>
      </c>
      <c r="R133" s="92">
        <v>202212</v>
      </c>
      <c r="S133" s="92">
        <v>202212</v>
      </c>
      <c r="T133" s="92">
        <v>202212</v>
      </c>
      <c r="U133" s="91" t="s">
        <v>60</v>
      </c>
      <c r="V133" s="97"/>
      <c r="W133" s="98">
        <v>864678</v>
      </c>
      <c r="X133" s="92" t="s">
        <v>62</v>
      </c>
      <c r="Y133" s="99">
        <v>13322.77</v>
      </c>
      <c r="Z133" s="99">
        <v>2134.77</v>
      </c>
      <c r="AA133" s="100">
        <f>SUM(Y133-Z133)</f>
        <v>11188</v>
      </c>
      <c r="AB133" s="100">
        <v>0</v>
      </c>
      <c r="AC133" s="100">
        <v>13322.77</v>
      </c>
      <c r="AD133" s="100">
        <v>0</v>
      </c>
      <c r="AE133" s="100">
        <v>0</v>
      </c>
      <c r="AF133" s="100">
        <v>0</v>
      </c>
      <c r="AG133" s="100">
        <v>0</v>
      </c>
      <c r="AH133" s="100">
        <v>0</v>
      </c>
      <c r="AI133" s="100">
        <v>0</v>
      </c>
      <c r="AJ133" s="100">
        <v>0</v>
      </c>
      <c r="AK133" s="100">
        <v>0</v>
      </c>
      <c r="AL133" s="100">
        <v>0</v>
      </c>
      <c r="AM133" s="100">
        <v>0</v>
      </c>
      <c r="AN133" s="100">
        <v>0</v>
      </c>
      <c r="AO133" s="100">
        <v>0</v>
      </c>
      <c r="AP133" s="100">
        <v>0</v>
      </c>
      <c r="AQ133" s="100">
        <v>0</v>
      </c>
      <c r="AR133" s="100">
        <v>2134.77</v>
      </c>
      <c r="AS133" s="100">
        <v>0</v>
      </c>
      <c r="AT133" s="100">
        <v>0</v>
      </c>
      <c r="AU133" s="55"/>
      <c r="AW133" s="58"/>
      <c r="AY133" s="58"/>
    </row>
    <row r="134" spans="1:64" s="101" customFormat="1" x14ac:dyDescent="0.2">
      <c r="A134" s="101">
        <v>3</v>
      </c>
      <c r="B134" s="102">
        <v>12</v>
      </c>
      <c r="C134" s="103" t="s">
        <v>507</v>
      </c>
      <c r="D134" s="103" t="s">
        <v>508</v>
      </c>
      <c r="E134" s="103" t="s">
        <v>484</v>
      </c>
      <c r="F134" s="103" t="s">
        <v>65</v>
      </c>
      <c r="G134" s="104" t="s">
        <v>509</v>
      </c>
      <c r="H134" s="105">
        <v>44439</v>
      </c>
      <c r="I134" s="106" t="s">
        <v>52</v>
      </c>
      <c r="J134" s="107" t="s">
        <v>158</v>
      </c>
      <c r="K134" s="102">
        <v>114</v>
      </c>
      <c r="L134" s="103" t="s">
        <v>510</v>
      </c>
      <c r="M134" s="102" t="s">
        <v>115</v>
      </c>
      <c r="N134" s="108" t="s">
        <v>500</v>
      </c>
      <c r="O134" s="103" t="s">
        <v>501</v>
      </c>
      <c r="P134" s="107" t="s">
        <v>58</v>
      </c>
      <c r="Q134" s="102" t="s">
        <v>163</v>
      </c>
      <c r="R134" s="92">
        <v>202212</v>
      </c>
      <c r="S134" s="92">
        <v>202212</v>
      </c>
      <c r="T134" s="92">
        <v>202212</v>
      </c>
      <c r="U134" s="102" t="s">
        <v>60</v>
      </c>
      <c r="V134" s="108"/>
      <c r="W134" s="103">
        <v>911311</v>
      </c>
      <c r="X134" s="103" t="s">
        <v>62</v>
      </c>
      <c r="Y134" s="99">
        <f>AD134</f>
        <v>2252</v>
      </c>
      <c r="Z134" s="99">
        <v>0</v>
      </c>
      <c r="AA134" s="100">
        <f>Y134-Z134</f>
        <v>2252</v>
      </c>
      <c r="AB134" s="110">
        <v>0</v>
      </c>
      <c r="AC134" s="110">
        <v>0</v>
      </c>
      <c r="AD134" s="111">
        <v>2252</v>
      </c>
      <c r="AE134" s="110">
        <v>0</v>
      </c>
      <c r="AF134" s="110">
        <v>0</v>
      </c>
      <c r="AG134" s="100">
        <v>0</v>
      </c>
      <c r="AH134" s="100">
        <v>0</v>
      </c>
      <c r="AI134" s="110">
        <v>0</v>
      </c>
      <c r="AJ134" s="110">
        <v>0</v>
      </c>
      <c r="AK134" s="11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10">
        <v>0</v>
      </c>
      <c r="AR134" s="100">
        <v>0</v>
      </c>
      <c r="AS134" s="100">
        <v>0</v>
      </c>
      <c r="AT134" s="110">
        <v>0</v>
      </c>
      <c r="AU134" s="55"/>
      <c r="AV134" s="26"/>
      <c r="AW134" s="58"/>
      <c r="AX134" s="26"/>
      <c r="AY134" s="58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s="26" customFormat="1" ht="12.75" customHeight="1" x14ac:dyDescent="0.2">
      <c r="A135" s="26">
        <v>4</v>
      </c>
      <c r="B135" s="91">
        <v>87</v>
      </c>
      <c r="C135" s="92" t="s">
        <v>511</v>
      </c>
      <c r="D135" s="92" t="s">
        <v>512</v>
      </c>
      <c r="E135" s="92" t="s">
        <v>513</v>
      </c>
      <c r="F135" s="92" t="s">
        <v>514</v>
      </c>
      <c r="G135" s="92" t="s">
        <v>515</v>
      </c>
      <c r="H135" s="94">
        <v>44658</v>
      </c>
      <c r="I135" s="95" t="s">
        <v>52</v>
      </c>
      <c r="J135" s="96" t="s">
        <v>158</v>
      </c>
      <c r="K135" s="91">
        <v>114</v>
      </c>
      <c r="L135" s="92" t="s">
        <v>516</v>
      </c>
      <c r="M135" s="91" t="s">
        <v>115</v>
      </c>
      <c r="N135" s="97" t="s">
        <v>500</v>
      </c>
      <c r="O135" s="92" t="s">
        <v>501</v>
      </c>
      <c r="P135" s="96" t="s">
        <v>58</v>
      </c>
      <c r="Q135" s="91" t="s">
        <v>163</v>
      </c>
      <c r="R135" s="92">
        <v>202212</v>
      </c>
      <c r="S135" s="92">
        <v>202212</v>
      </c>
      <c r="T135" s="92">
        <v>202212</v>
      </c>
      <c r="U135" s="91" t="s">
        <v>60</v>
      </c>
      <c r="V135" s="97"/>
      <c r="W135" s="98">
        <v>632236</v>
      </c>
      <c r="X135" s="92" t="s">
        <v>62</v>
      </c>
      <c r="Y135" s="99">
        <f>AD135</f>
        <v>3051.43</v>
      </c>
      <c r="Z135" s="99">
        <f>AR135</f>
        <v>51.43</v>
      </c>
      <c r="AA135" s="100">
        <f>Y135-Z135</f>
        <v>3000</v>
      </c>
      <c r="AB135" s="100">
        <v>0</v>
      </c>
      <c r="AC135" s="100">
        <v>0</v>
      </c>
      <c r="AD135" s="100">
        <v>3051.43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51.43</v>
      </c>
      <c r="AS135" s="100">
        <v>0</v>
      </c>
      <c r="AT135" s="100">
        <v>0</v>
      </c>
      <c r="AU135" s="55"/>
    </row>
    <row r="136" spans="1:64" s="26" customFormat="1" ht="12.75" customHeight="1" x14ac:dyDescent="0.2">
      <c r="A136" s="26">
        <v>4</v>
      </c>
      <c r="B136" s="91">
        <v>105</v>
      </c>
      <c r="C136" s="92" t="s">
        <v>511</v>
      </c>
      <c r="D136" s="92" t="s">
        <v>512</v>
      </c>
      <c r="E136" s="92" t="s">
        <v>601</v>
      </c>
      <c r="F136" s="92" t="s">
        <v>602</v>
      </c>
      <c r="G136" s="92" t="s">
        <v>603</v>
      </c>
      <c r="H136" s="94">
        <v>44658</v>
      </c>
      <c r="I136" s="95" t="s">
        <v>52</v>
      </c>
      <c r="J136" s="96" t="s">
        <v>158</v>
      </c>
      <c r="K136" s="91">
        <v>114</v>
      </c>
      <c r="L136" s="103" t="s">
        <v>506</v>
      </c>
      <c r="M136" s="91" t="s">
        <v>115</v>
      </c>
      <c r="N136" s="97" t="s">
        <v>500</v>
      </c>
      <c r="O136" s="92" t="s">
        <v>501</v>
      </c>
      <c r="P136" s="96" t="s">
        <v>58</v>
      </c>
      <c r="Q136" s="91" t="s">
        <v>163</v>
      </c>
      <c r="R136" s="92">
        <v>202212</v>
      </c>
      <c r="S136" s="92">
        <v>202212</v>
      </c>
      <c r="T136" s="92">
        <v>202212</v>
      </c>
      <c r="U136" s="91" t="s">
        <v>60</v>
      </c>
      <c r="V136" s="97"/>
      <c r="W136" s="98">
        <v>632236</v>
      </c>
      <c r="X136" s="92" t="s">
        <v>62</v>
      </c>
      <c r="Y136" s="99">
        <f>AD136</f>
        <v>3051.43</v>
      </c>
      <c r="Z136" s="99">
        <f>AR136</f>
        <v>51.43</v>
      </c>
      <c r="AA136" s="100">
        <f>Y136-Z136</f>
        <v>3000</v>
      </c>
      <c r="AB136" s="100">
        <v>0</v>
      </c>
      <c r="AC136" s="100">
        <v>0</v>
      </c>
      <c r="AD136" s="100">
        <v>3051.43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51.43</v>
      </c>
      <c r="AS136" s="100">
        <v>0</v>
      </c>
      <c r="AT136" s="100">
        <v>0</v>
      </c>
      <c r="AU136" s="55"/>
    </row>
    <row r="137" spans="1:64" s="26" customFormat="1" x14ac:dyDescent="0.2">
      <c r="B137" s="112"/>
      <c r="C137" s="113"/>
      <c r="D137" s="113"/>
      <c r="E137" s="113"/>
      <c r="F137" s="113"/>
      <c r="G137" s="113"/>
      <c r="H137" s="88"/>
      <c r="I137" s="89"/>
      <c r="J137" s="114"/>
      <c r="K137" s="112"/>
      <c r="L137" s="113"/>
      <c r="M137" s="112"/>
      <c r="N137" s="115"/>
      <c r="O137" s="113"/>
      <c r="P137" s="114"/>
      <c r="Q137" s="112"/>
      <c r="R137" s="113"/>
      <c r="S137" s="113"/>
      <c r="T137" s="113"/>
      <c r="U137" s="112"/>
      <c r="V137" s="115"/>
      <c r="W137" s="116"/>
      <c r="X137" s="113"/>
      <c r="Y137" s="154">
        <f t="shared" ref="Y137:AT137" si="52">SUM(Y133:Y136)</f>
        <v>21677.63</v>
      </c>
      <c r="Z137" s="154">
        <f t="shared" si="52"/>
        <v>2237.6299999999997</v>
      </c>
      <c r="AA137" s="154">
        <f t="shared" si="52"/>
        <v>19440</v>
      </c>
      <c r="AB137" s="154">
        <f t="shared" si="52"/>
        <v>0</v>
      </c>
      <c r="AC137" s="154">
        <f t="shared" si="52"/>
        <v>13322.77</v>
      </c>
      <c r="AD137" s="154">
        <f t="shared" si="52"/>
        <v>8354.86</v>
      </c>
      <c r="AE137" s="154">
        <f t="shared" si="52"/>
        <v>0</v>
      </c>
      <c r="AF137" s="154">
        <f t="shared" si="52"/>
        <v>0</v>
      </c>
      <c r="AG137" s="154">
        <f t="shared" si="52"/>
        <v>0</v>
      </c>
      <c r="AH137" s="154">
        <f t="shared" si="52"/>
        <v>0</v>
      </c>
      <c r="AI137" s="154">
        <f t="shared" si="52"/>
        <v>0</v>
      </c>
      <c r="AJ137" s="154">
        <f t="shared" si="52"/>
        <v>0</v>
      </c>
      <c r="AK137" s="154">
        <f t="shared" si="52"/>
        <v>0</v>
      </c>
      <c r="AL137" s="154">
        <f t="shared" si="52"/>
        <v>0</v>
      </c>
      <c r="AM137" s="154">
        <f t="shared" si="52"/>
        <v>0</v>
      </c>
      <c r="AN137" s="154">
        <f t="shared" si="52"/>
        <v>0</v>
      </c>
      <c r="AO137" s="154">
        <f t="shared" si="52"/>
        <v>0</v>
      </c>
      <c r="AP137" s="154">
        <f t="shared" si="52"/>
        <v>0</v>
      </c>
      <c r="AQ137" s="154">
        <f t="shared" si="52"/>
        <v>0</v>
      </c>
      <c r="AR137" s="154">
        <f t="shared" si="52"/>
        <v>2237.6299999999997</v>
      </c>
      <c r="AS137" s="154">
        <f t="shared" si="52"/>
        <v>0</v>
      </c>
      <c r="AT137" s="154">
        <f t="shared" si="52"/>
        <v>0</v>
      </c>
      <c r="AU137" s="55"/>
    </row>
    <row r="138" spans="1:64" s="26" customFormat="1" ht="12.75" customHeight="1" thickBot="1" x14ac:dyDescent="0.25">
      <c r="B138" s="112"/>
      <c r="C138" s="113"/>
      <c r="D138" s="113"/>
      <c r="E138" s="113"/>
      <c r="F138" s="113"/>
      <c r="G138" s="113"/>
      <c r="H138" s="88"/>
      <c r="I138" s="89"/>
      <c r="J138" s="114"/>
      <c r="K138" s="112"/>
      <c r="L138" s="186"/>
      <c r="M138" s="112"/>
      <c r="N138" s="115"/>
      <c r="O138" s="113"/>
      <c r="P138" s="114"/>
      <c r="Q138" s="112"/>
      <c r="R138" s="113"/>
      <c r="S138" s="113"/>
      <c r="T138" s="113"/>
      <c r="U138" s="112"/>
      <c r="V138" s="115"/>
      <c r="W138" s="116"/>
      <c r="X138" s="113"/>
      <c r="Y138" s="118"/>
      <c r="Z138" s="118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55"/>
    </row>
    <row r="139" spans="1:64" s="26" customFormat="1" ht="12.75" customHeight="1" x14ac:dyDescent="0.2">
      <c r="B139" s="112"/>
      <c r="C139" s="113"/>
      <c r="D139" s="113"/>
      <c r="E139" s="113"/>
      <c r="F139" s="113"/>
      <c r="G139" s="113"/>
      <c r="H139" s="88"/>
      <c r="I139" s="89"/>
      <c r="J139" s="114"/>
      <c r="K139" s="112"/>
      <c r="L139" s="186"/>
      <c r="M139" s="112"/>
      <c r="N139" s="115"/>
      <c r="O139" s="113"/>
      <c r="P139" s="114"/>
      <c r="Q139" s="112"/>
      <c r="R139" s="113"/>
      <c r="S139" s="113"/>
      <c r="T139" s="113"/>
      <c r="U139" s="112"/>
      <c r="V139" s="115"/>
      <c r="W139" s="116"/>
      <c r="X139" s="113"/>
      <c r="Y139" s="141"/>
      <c r="Z139" s="142" t="s">
        <v>492</v>
      </c>
      <c r="AA139" s="143">
        <v>16440</v>
      </c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55"/>
    </row>
    <row r="140" spans="1:64" s="26" customFormat="1" ht="12.75" customHeight="1" x14ac:dyDescent="0.2">
      <c r="B140" s="112"/>
      <c r="C140" s="113"/>
      <c r="D140" s="113"/>
      <c r="E140" s="113"/>
      <c r="F140" s="113"/>
      <c r="G140" s="113"/>
      <c r="H140" s="88"/>
      <c r="I140" s="89"/>
      <c r="J140" s="114"/>
      <c r="K140" s="112"/>
      <c r="L140" s="186"/>
      <c r="M140" s="112"/>
      <c r="N140" s="115"/>
      <c r="O140" s="113"/>
      <c r="P140" s="114"/>
      <c r="Q140" s="112"/>
      <c r="R140" s="113"/>
      <c r="S140" s="113"/>
      <c r="T140" s="113"/>
      <c r="U140" s="112"/>
      <c r="V140" s="115"/>
      <c r="W140" s="116"/>
      <c r="X140" s="113"/>
      <c r="Y140" s="145"/>
      <c r="Z140" s="118" t="s">
        <v>493</v>
      </c>
      <c r="AA140" s="146">
        <v>3203.43</v>
      </c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55"/>
    </row>
    <row r="141" spans="1:64" s="26" customFormat="1" ht="12.75" customHeight="1" x14ac:dyDescent="0.2">
      <c r="B141" s="112"/>
      <c r="C141" s="113"/>
      <c r="D141" s="113"/>
      <c r="E141" s="113"/>
      <c r="F141" s="113"/>
      <c r="G141" s="113"/>
      <c r="H141" s="88"/>
      <c r="I141" s="89"/>
      <c r="J141" s="114"/>
      <c r="K141" s="112"/>
      <c r="L141" s="186"/>
      <c r="M141" s="112"/>
      <c r="N141" s="115"/>
      <c r="O141" s="113"/>
      <c r="P141" s="114"/>
      <c r="Q141" s="112"/>
      <c r="R141" s="113"/>
      <c r="S141" s="113"/>
      <c r="T141" s="113"/>
      <c r="U141" s="112"/>
      <c r="V141" s="115"/>
      <c r="W141" s="116"/>
      <c r="X141" s="113"/>
      <c r="Y141" s="145"/>
      <c r="Z141" s="118" t="s">
        <v>493</v>
      </c>
      <c r="AA141" s="196">
        <v>11600</v>
      </c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55"/>
    </row>
    <row r="142" spans="1:64" s="26" customFormat="1" ht="12.75" customHeight="1" thickBot="1" x14ac:dyDescent="0.25">
      <c r="B142" s="112"/>
      <c r="C142" s="113"/>
      <c r="D142" s="113"/>
      <c r="E142" s="113"/>
      <c r="F142" s="113"/>
      <c r="G142" s="113"/>
      <c r="H142" s="88"/>
      <c r="I142" s="89"/>
      <c r="J142" s="114"/>
      <c r="K142" s="112"/>
      <c r="L142" s="186"/>
      <c r="M142" s="112"/>
      <c r="N142" s="115"/>
      <c r="O142" s="113"/>
      <c r="P142" s="114"/>
      <c r="Q142" s="112"/>
      <c r="R142" s="113"/>
      <c r="S142" s="113"/>
      <c r="T142" s="113"/>
      <c r="U142" s="112"/>
      <c r="V142" s="115"/>
      <c r="W142" s="116"/>
      <c r="X142" s="113"/>
      <c r="Y142" s="197"/>
      <c r="Z142" s="198"/>
      <c r="AA142" s="199">
        <f>SUM(AA139:AA141)</f>
        <v>31243.43</v>
      </c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55"/>
    </row>
    <row r="143" spans="1:64" s="26" customFormat="1" ht="12.75" customHeight="1" x14ac:dyDescent="0.2">
      <c r="B143" s="112"/>
      <c r="C143" s="113"/>
      <c r="D143" s="113"/>
      <c r="E143" s="113"/>
      <c r="F143" s="113"/>
      <c r="G143" s="113"/>
      <c r="H143" s="88"/>
      <c r="I143" s="89"/>
      <c r="J143" s="114"/>
      <c r="K143" s="112"/>
      <c r="L143" s="113"/>
      <c r="M143" s="112"/>
      <c r="N143" s="115"/>
      <c r="O143" s="113"/>
      <c r="P143" s="114"/>
      <c r="Q143" s="112"/>
      <c r="R143" s="113"/>
      <c r="S143" s="113"/>
      <c r="T143" s="113"/>
      <c r="U143" s="112"/>
      <c r="V143" s="115"/>
      <c r="W143" s="116"/>
      <c r="X143" s="113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55"/>
    </row>
    <row r="144" spans="1:64" x14ac:dyDescent="0.2">
      <c r="AB144" s="119"/>
      <c r="AC144" s="119"/>
      <c r="AI144" s="120"/>
      <c r="AJ144" s="121"/>
    </row>
    <row r="145" spans="1:64" x14ac:dyDescent="0.2">
      <c r="V145" s="26"/>
      <c r="W145" s="26"/>
      <c r="X145" s="26"/>
      <c r="Y145" s="8"/>
    </row>
    <row r="146" spans="1:64" s="26" customFormat="1" x14ac:dyDescent="0.2">
      <c r="I146" s="3"/>
      <c r="J146" s="4"/>
      <c r="K146" s="4"/>
      <c r="L146" s="1"/>
      <c r="M146" s="4"/>
      <c r="N146" s="5"/>
      <c r="O146" s="1"/>
      <c r="P146" s="4"/>
      <c r="Q146" s="4"/>
      <c r="R146" s="1"/>
      <c r="S146" s="1"/>
      <c r="T146" s="1"/>
      <c r="U146" s="1"/>
      <c r="V146" s="6"/>
      <c r="W146" s="1"/>
      <c r="X146" s="1"/>
      <c r="Y146" s="7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31"/>
    </row>
    <row r="147" spans="1:64" s="26" customFormat="1" x14ac:dyDescent="0.2">
      <c r="I147" s="3"/>
      <c r="J147" s="4"/>
      <c r="K147" s="4"/>
      <c r="L147" s="1"/>
      <c r="M147" s="4"/>
      <c r="N147" s="5"/>
      <c r="O147" s="1"/>
      <c r="P147" s="4"/>
      <c r="Q147" s="4"/>
      <c r="R147" s="1"/>
      <c r="S147" s="1"/>
      <c r="T147" s="1"/>
      <c r="U147" s="1"/>
      <c r="V147" s="6"/>
      <c r="W147" s="1"/>
      <c r="X147" s="1"/>
      <c r="Y147" s="7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31"/>
    </row>
    <row r="151" spans="1:64" x14ac:dyDescent="0.2">
      <c r="B151" s="122" t="s">
        <v>517</v>
      </c>
    </row>
    <row r="152" spans="1:64" s="26" customFormat="1" x14ac:dyDescent="0.2">
      <c r="A152" s="26">
        <v>1</v>
      </c>
      <c r="B152" s="91">
        <v>2</v>
      </c>
      <c r="C152" s="92" t="s">
        <v>496</v>
      </c>
      <c r="D152" s="92" t="s">
        <v>497</v>
      </c>
      <c r="E152" s="92" t="s">
        <v>484</v>
      </c>
      <c r="F152" s="92" t="s">
        <v>74</v>
      </c>
      <c r="G152" s="93" t="s">
        <v>518</v>
      </c>
      <c r="H152" s="94">
        <v>44439</v>
      </c>
      <c r="I152" s="95" t="s">
        <v>52</v>
      </c>
      <c r="J152" s="96" t="s">
        <v>53</v>
      </c>
      <c r="K152" s="91">
        <v>111</v>
      </c>
      <c r="L152" s="92" t="s">
        <v>519</v>
      </c>
      <c r="M152" s="91" t="s">
        <v>55</v>
      </c>
      <c r="N152" s="97" t="s">
        <v>520</v>
      </c>
      <c r="O152" s="92" t="s">
        <v>517</v>
      </c>
      <c r="P152" s="96" t="s">
        <v>58</v>
      </c>
      <c r="Q152" s="91" t="s">
        <v>59</v>
      </c>
      <c r="R152" s="92">
        <v>202212</v>
      </c>
      <c r="S152" s="92">
        <v>202212</v>
      </c>
      <c r="T152" s="92">
        <v>202212</v>
      </c>
      <c r="U152" s="91" t="s">
        <v>60</v>
      </c>
      <c r="V152" s="97"/>
      <c r="W152" s="98">
        <v>864678</v>
      </c>
      <c r="X152" s="92" t="s">
        <v>62</v>
      </c>
      <c r="Y152" s="99">
        <f t="shared" ref="Y152:Y170" si="53">AD152</f>
        <v>5196.33</v>
      </c>
      <c r="Z152" s="99">
        <f t="shared" ref="Z152:Z168" si="54">SUM(AQ152:AT152)</f>
        <v>453.33</v>
      </c>
      <c r="AA152" s="100">
        <f t="shared" ref="AA152:AA170" si="55">SUM(Y152-Z152)</f>
        <v>4743</v>
      </c>
      <c r="AB152" s="100"/>
      <c r="AC152" s="100"/>
      <c r="AD152" s="100">
        <v>5196.33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453.33</v>
      </c>
      <c r="AS152" s="100">
        <v>0</v>
      </c>
      <c r="AT152" s="100">
        <v>0</v>
      </c>
      <c r="AU152" s="55"/>
      <c r="AW152" s="58"/>
      <c r="AY152" s="58"/>
    </row>
    <row r="153" spans="1:64" s="101" customFormat="1" x14ac:dyDescent="0.2">
      <c r="A153" s="26">
        <v>2</v>
      </c>
      <c r="B153" s="102">
        <v>5</v>
      </c>
      <c r="C153" s="103" t="s">
        <v>507</v>
      </c>
      <c r="D153" s="103" t="s">
        <v>508</v>
      </c>
      <c r="E153" s="103" t="s">
        <v>74</v>
      </c>
      <c r="F153" s="103" t="s">
        <v>74</v>
      </c>
      <c r="G153" s="104" t="s">
        <v>521</v>
      </c>
      <c r="H153" s="105">
        <v>44439</v>
      </c>
      <c r="I153" s="106" t="s">
        <v>52</v>
      </c>
      <c r="J153" s="107" t="s">
        <v>158</v>
      </c>
      <c r="K153" s="102">
        <v>114</v>
      </c>
      <c r="L153" s="103" t="s">
        <v>522</v>
      </c>
      <c r="M153" s="102" t="s">
        <v>115</v>
      </c>
      <c r="N153" s="97" t="s">
        <v>520</v>
      </c>
      <c r="O153" s="92" t="s">
        <v>517</v>
      </c>
      <c r="P153" s="107" t="s">
        <v>58</v>
      </c>
      <c r="Q153" s="102" t="s">
        <v>163</v>
      </c>
      <c r="R153" s="92">
        <v>202212</v>
      </c>
      <c r="S153" s="92">
        <v>202212</v>
      </c>
      <c r="T153" s="92">
        <v>202212</v>
      </c>
      <c r="U153" s="102" t="s">
        <v>60</v>
      </c>
      <c r="V153" s="108"/>
      <c r="W153" s="103">
        <v>911311</v>
      </c>
      <c r="X153" s="103" t="s">
        <v>62</v>
      </c>
      <c r="Y153" s="99">
        <f t="shared" si="53"/>
        <v>1362.99</v>
      </c>
      <c r="Z153" s="99">
        <f t="shared" si="54"/>
        <v>72.98</v>
      </c>
      <c r="AA153" s="100">
        <f t="shared" si="55"/>
        <v>1290.01</v>
      </c>
      <c r="AB153" s="110"/>
      <c r="AC153" s="110"/>
      <c r="AD153" s="111">
        <v>1362.99</v>
      </c>
      <c r="AE153" s="110">
        <v>0</v>
      </c>
      <c r="AF153" s="110">
        <v>0</v>
      </c>
      <c r="AG153" s="100">
        <v>0</v>
      </c>
      <c r="AH153" s="100">
        <v>0</v>
      </c>
      <c r="AI153" s="110">
        <v>0</v>
      </c>
      <c r="AJ153" s="110">
        <v>0</v>
      </c>
      <c r="AK153" s="11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10">
        <v>0</v>
      </c>
      <c r="AR153" s="100">
        <v>72.98</v>
      </c>
      <c r="AS153" s="100">
        <v>0</v>
      </c>
      <c r="AT153" s="110">
        <v>0</v>
      </c>
      <c r="AU153" s="55"/>
      <c r="AV153" s="26"/>
      <c r="AW153" s="58"/>
      <c r="AX153" s="26"/>
      <c r="AY153" s="58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s="26" customFormat="1" ht="12.75" customHeight="1" x14ac:dyDescent="0.2">
      <c r="A154" s="26">
        <v>3</v>
      </c>
      <c r="B154" s="91">
        <v>7</v>
      </c>
      <c r="C154" s="92" t="s">
        <v>511</v>
      </c>
      <c r="D154" s="92" t="s">
        <v>512</v>
      </c>
      <c r="E154" s="92" t="s">
        <v>400</v>
      </c>
      <c r="F154" s="92" t="s">
        <v>523</v>
      </c>
      <c r="G154" s="92" t="s">
        <v>524</v>
      </c>
      <c r="H154" s="94">
        <v>44658</v>
      </c>
      <c r="I154" s="95" t="s">
        <v>52</v>
      </c>
      <c r="J154" s="96" t="s">
        <v>158</v>
      </c>
      <c r="K154" s="91">
        <v>114</v>
      </c>
      <c r="L154" s="103" t="s">
        <v>522</v>
      </c>
      <c r="M154" s="91" t="s">
        <v>115</v>
      </c>
      <c r="N154" s="97" t="s">
        <v>520</v>
      </c>
      <c r="O154" s="92" t="s">
        <v>517</v>
      </c>
      <c r="P154" s="96" t="s">
        <v>58</v>
      </c>
      <c r="Q154" s="91" t="s">
        <v>163</v>
      </c>
      <c r="R154" s="92">
        <v>202212</v>
      </c>
      <c r="S154" s="92">
        <v>202212</v>
      </c>
      <c r="T154" s="92">
        <v>202212</v>
      </c>
      <c r="U154" s="91" t="s">
        <v>60</v>
      </c>
      <c r="V154" s="97"/>
      <c r="W154" s="98">
        <v>632236</v>
      </c>
      <c r="X154" s="92" t="s">
        <v>62</v>
      </c>
      <c r="Y154" s="99">
        <f t="shared" si="53"/>
        <v>4673.2700000000004</v>
      </c>
      <c r="Z154" s="99">
        <f t="shared" si="54"/>
        <v>873.27</v>
      </c>
      <c r="AA154" s="100">
        <f t="shared" si="55"/>
        <v>3800.0000000000005</v>
      </c>
      <c r="AB154" s="100"/>
      <c r="AC154" s="100"/>
      <c r="AD154" s="100">
        <v>4673.2700000000004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373.27</v>
      </c>
      <c r="AS154" s="100">
        <v>500</v>
      </c>
      <c r="AT154" s="100">
        <v>0</v>
      </c>
      <c r="AU154" s="55"/>
    </row>
    <row r="155" spans="1:64" s="26" customFormat="1" x14ac:dyDescent="0.2">
      <c r="A155" s="26">
        <v>4</v>
      </c>
      <c r="B155" s="91">
        <v>8</v>
      </c>
      <c r="C155" s="92" t="s">
        <v>496</v>
      </c>
      <c r="D155" s="92" t="s">
        <v>497</v>
      </c>
      <c r="E155" s="92" t="s">
        <v>65</v>
      </c>
      <c r="F155" s="92" t="s">
        <v>488</v>
      </c>
      <c r="G155" s="93" t="s">
        <v>525</v>
      </c>
      <c r="H155" s="94">
        <v>44439</v>
      </c>
      <c r="I155" s="95" t="s">
        <v>52</v>
      </c>
      <c r="J155" s="96" t="s">
        <v>53</v>
      </c>
      <c r="K155" s="91">
        <v>111</v>
      </c>
      <c r="L155" s="103" t="s">
        <v>522</v>
      </c>
      <c r="M155" s="91" t="s">
        <v>55</v>
      </c>
      <c r="N155" s="97" t="s">
        <v>520</v>
      </c>
      <c r="O155" s="92" t="s">
        <v>517</v>
      </c>
      <c r="P155" s="96" t="s">
        <v>58</v>
      </c>
      <c r="Q155" s="91" t="s">
        <v>59</v>
      </c>
      <c r="R155" s="92">
        <v>202212</v>
      </c>
      <c r="S155" s="92">
        <v>202212</v>
      </c>
      <c r="T155" s="92">
        <v>202212</v>
      </c>
      <c r="U155" s="91" t="s">
        <v>60</v>
      </c>
      <c r="V155" s="97"/>
      <c r="W155" s="98">
        <v>864678</v>
      </c>
      <c r="X155" s="92" t="s">
        <v>62</v>
      </c>
      <c r="Y155" s="99">
        <f t="shared" si="53"/>
        <v>6798.04</v>
      </c>
      <c r="Z155" s="99">
        <f t="shared" si="54"/>
        <v>555.04</v>
      </c>
      <c r="AA155" s="100">
        <f t="shared" si="55"/>
        <v>6243</v>
      </c>
      <c r="AB155" s="100"/>
      <c r="AC155" s="100"/>
      <c r="AD155" s="100">
        <v>6798.04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555.04</v>
      </c>
      <c r="AS155" s="100">
        <v>0</v>
      </c>
      <c r="AT155" s="100">
        <v>0</v>
      </c>
      <c r="AU155" s="55"/>
      <c r="AW155" s="58"/>
      <c r="AY155" s="58"/>
    </row>
    <row r="156" spans="1:64" s="101" customFormat="1" x14ac:dyDescent="0.2">
      <c r="A156" s="26">
        <v>5</v>
      </c>
      <c r="B156" s="102">
        <v>9</v>
      </c>
      <c r="C156" s="103" t="s">
        <v>502</v>
      </c>
      <c r="D156" s="103" t="s">
        <v>503</v>
      </c>
      <c r="E156" s="103" t="s">
        <v>526</v>
      </c>
      <c r="F156" s="103" t="s">
        <v>338</v>
      </c>
      <c r="G156" s="104" t="s">
        <v>509</v>
      </c>
      <c r="H156" s="105">
        <v>44439</v>
      </c>
      <c r="I156" s="106" t="s">
        <v>52</v>
      </c>
      <c r="J156" s="107" t="s">
        <v>158</v>
      </c>
      <c r="K156" s="102">
        <v>114</v>
      </c>
      <c r="L156" s="103" t="s">
        <v>522</v>
      </c>
      <c r="M156" s="102" t="s">
        <v>115</v>
      </c>
      <c r="N156" s="97" t="s">
        <v>520</v>
      </c>
      <c r="O156" s="92" t="s">
        <v>517</v>
      </c>
      <c r="P156" s="107" t="s">
        <v>58</v>
      </c>
      <c r="Q156" s="102" t="s">
        <v>163</v>
      </c>
      <c r="R156" s="92">
        <v>202212</v>
      </c>
      <c r="S156" s="92">
        <v>202212</v>
      </c>
      <c r="T156" s="92">
        <v>202212</v>
      </c>
      <c r="U156" s="102" t="s">
        <v>60</v>
      </c>
      <c r="V156" s="108"/>
      <c r="W156" s="109">
        <v>544148</v>
      </c>
      <c r="X156" s="103" t="s">
        <v>62</v>
      </c>
      <c r="Y156" s="99">
        <f t="shared" si="53"/>
        <v>4112.22</v>
      </c>
      <c r="Z156" s="99">
        <f t="shared" si="54"/>
        <v>312.22000000000003</v>
      </c>
      <c r="AA156" s="100">
        <f t="shared" si="55"/>
        <v>3800</v>
      </c>
      <c r="AB156" s="110"/>
      <c r="AC156" s="110"/>
      <c r="AD156" s="111">
        <v>4112.22</v>
      </c>
      <c r="AE156" s="110">
        <v>0</v>
      </c>
      <c r="AF156" s="110">
        <v>0</v>
      </c>
      <c r="AG156" s="100">
        <v>0</v>
      </c>
      <c r="AH156" s="100">
        <v>0</v>
      </c>
      <c r="AI156" s="110">
        <v>0</v>
      </c>
      <c r="AJ156" s="110">
        <v>0</v>
      </c>
      <c r="AK156" s="11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10">
        <v>0</v>
      </c>
      <c r="AR156" s="100">
        <v>312.22000000000003</v>
      </c>
      <c r="AS156" s="100">
        <v>0</v>
      </c>
      <c r="AT156" s="110">
        <v>0</v>
      </c>
      <c r="AU156" s="55"/>
      <c r="AV156" s="26"/>
      <c r="AW156" s="58"/>
      <c r="AX156" s="26"/>
      <c r="AY156" s="58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s="101" customFormat="1" x14ac:dyDescent="0.2">
      <c r="A157" s="26">
        <v>6</v>
      </c>
      <c r="B157" s="102">
        <v>10</v>
      </c>
      <c r="C157" s="103" t="s">
        <v>507</v>
      </c>
      <c r="D157" s="103" t="s">
        <v>508</v>
      </c>
      <c r="E157" s="103" t="s">
        <v>527</v>
      </c>
      <c r="F157" s="103" t="s">
        <v>528</v>
      </c>
      <c r="G157" s="104" t="s">
        <v>529</v>
      </c>
      <c r="H157" s="105">
        <v>44439</v>
      </c>
      <c r="I157" s="106" t="s">
        <v>52</v>
      </c>
      <c r="J157" s="107" t="s">
        <v>158</v>
      </c>
      <c r="K157" s="102">
        <v>114</v>
      </c>
      <c r="L157" s="103" t="s">
        <v>522</v>
      </c>
      <c r="M157" s="102" t="s">
        <v>115</v>
      </c>
      <c r="N157" s="97" t="s">
        <v>520</v>
      </c>
      <c r="O157" s="92" t="s">
        <v>517</v>
      </c>
      <c r="P157" s="107" t="s">
        <v>58</v>
      </c>
      <c r="Q157" s="102" t="s">
        <v>163</v>
      </c>
      <c r="R157" s="92">
        <v>202212</v>
      </c>
      <c r="S157" s="92">
        <v>202212</v>
      </c>
      <c r="T157" s="92">
        <v>202212</v>
      </c>
      <c r="U157" s="102" t="s">
        <v>60</v>
      </c>
      <c r="V157" s="108"/>
      <c r="W157" s="103">
        <v>911311</v>
      </c>
      <c r="X157" s="103" t="s">
        <v>62</v>
      </c>
      <c r="Y157" s="99">
        <f t="shared" si="53"/>
        <v>4112.22</v>
      </c>
      <c r="Z157" s="99">
        <f t="shared" si="54"/>
        <v>312.22000000000003</v>
      </c>
      <c r="AA157" s="100">
        <f t="shared" si="55"/>
        <v>3800</v>
      </c>
      <c r="AB157" s="110"/>
      <c r="AC157" s="110"/>
      <c r="AD157" s="111">
        <v>4112.22</v>
      </c>
      <c r="AE157" s="110">
        <v>0</v>
      </c>
      <c r="AF157" s="110">
        <v>0</v>
      </c>
      <c r="AG157" s="100">
        <v>0</v>
      </c>
      <c r="AH157" s="100">
        <v>0</v>
      </c>
      <c r="AI157" s="110">
        <v>0</v>
      </c>
      <c r="AJ157" s="110">
        <v>0</v>
      </c>
      <c r="AK157" s="11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10">
        <v>0</v>
      </c>
      <c r="AR157" s="100">
        <v>312.22000000000003</v>
      </c>
      <c r="AS157" s="100">
        <v>0</v>
      </c>
      <c r="AT157" s="110">
        <v>0</v>
      </c>
      <c r="AU157" s="55"/>
      <c r="AV157" s="26"/>
      <c r="AW157" s="58"/>
      <c r="AX157" s="26"/>
      <c r="AY157" s="58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s="26" customFormat="1" ht="12.75" customHeight="1" x14ac:dyDescent="0.2">
      <c r="A158" s="26">
        <v>7</v>
      </c>
      <c r="B158" s="91">
        <v>11</v>
      </c>
      <c r="C158" s="92" t="s">
        <v>511</v>
      </c>
      <c r="D158" s="92" t="s">
        <v>512</v>
      </c>
      <c r="E158" s="92" t="s">
        <v>171</v>
      </c>
      <c r="F158" s="92" t="s">
        <v>133</v>
      </c>
      <c r="G158" s="92" t="s">
        <v>530</v>
      </c>
      <c r="H158" s="94">
        <v>44658</v>
      </c>
      <c r="I158" s="95" t="s">
        <v>52</v>
      </c>
      <c r="J158" s="96" t="s">
        <v>158</v>
      </c>
      <c r="K158" s="91">
        <v>114</v>
      </c>
      <c r="L158" s="103" t="s">
        <v>522</v>
      </c>
      <c r="M158" s="91" t="s">
        <v>115</v>
      </c>
      <c r="N158" s="97" t="s">
        <v>520</v>
      </c>
      <c r="O158" s="92" t="s">
        <v>517</v>
      </c>
      <c r="P158" s="96" t="s">
        <v>58</v>
      </c>
      <c r="Q158" s="91" t="s">
        <v>163</v>
      </c>
      <c r="R158" s="92">
        <v>202212</v>
      </c>
      <c r="S158" s="92">
        <v>202212</v>
      </c>
      <c r="T158" s="92">
        <v>202212</v>
      </c>
      <c r="U158" s="91" t="s">
        <v>60</v>
      </c>
      <c r="V158" s="97"/>
      <c r="W158" s="98">
        <v>632236</v>
      </c>
      <c r="X158" s="92" t="s">
        <v>62</v>
      </c>
      <c r="Y158" s="99">
        <f t="shared" si="53"/>
        <v>4112.22</v>
      </c>
      <c r="Z158" s="99">
        <f t="shared" si="54"/>
        <v>312.22000000000003</v>
      </c>
      <c r="AA158" s="100">
        <f t="shared" si="55"/>
        <v>3800</v>
      </c>
      <c r="AB158" s="100"/>
      <c r="AC158" s="100"/>
      <c r="AD158" s="100">
        <v>4112.22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312.22000000000003</v>
      </c>
      <c r="AS158" s="100">
        <v>0</v>
      </c>
      <c r="AT158" s="100">
        <v>0</v>
      </c>
      <c r="AU158" s="55"/>
    </row>
    <row r="159" spans="1:64" s="101" customFormat="1" x14ac:dyDescent="0.2">
      <c r="A159" s="26">
        <v>8</v>
      </c>
      <c r="B159" s="102">
        <v>13</v>
      </c>
      <c r="C159" s="103" t="s">
        <v>507</v>
      </c>
      <c r="D159" s="103" t="s">
        <v>508</v>
      </c>
      <c r="E159" s="103" t="s">
        <v>531</v>
      </c>
      <c r="F159" s="103" t="s">
        <v>338</v>
      </c>
      <c r="G159" s="104" t="s">
        <v>532</v>
      </c>
      <c r="H159" s="105">
        <v>44439</v>
      </c>
      <c r="I159" s="106" t="s">
        <v>52</v>
      </c>
      <c r="J159" s="107" t="s">
        <v>158</v>
      </c>
      <c r="K159" s="102">
        <v>114</v>
      </c>
      <c r="L159" s="103" t="s">
        <v>522</v>
      </c>
      <c r="M159" s="102" t="s">
        <v>115</v>
      </c>
      <c r="N159" s="97" t="s">
        <v>520</v>
      </c>
      <c r="O159" s="92" t="s">
        <v>517</v>
      </c>
      <c r="P159" s="107" t="s">
        <v>58</v>
      </c>
      <c r="Q159" s="102" t="s">
        <v>163</v>
      </c>
      <c r="R159" s="92">
        <v>202212</v>
      </c>
      <c r="S159" s="92">
        <v>202212</v>
      </c>
      <c r="T159" s="92">
        <v>202212</v>
      </c>
      <c r="U159" s="102" t="s">
        <v>60</v>
      </c>
      <c r="V159" s="108"/>
      <c r="W159" s="103">
        <v>911311</v>
      </c>
      <c r="X159" s="103" t="s">
        <v>62</v>
      </c>
      <c r="Y159" s="99">
        <f t="shared" si="53"/>
        <v>4112.22</v>
      </c>
      <c r="Z159" s="99">
        <f t="shared" si="54"/>
        <v>812.22</v>
      </c>
      <c r="AA159" s="100">
        <f t="shared" si="55"/>
        <v>3300</v>
      </c>
      <c r="AB159" s="110"/>
      <c r="AC159" s="110"/>
      <c r="AD159" s="111">
        <v>4112.22</v>
      </c>
      <c r="AE159" s="110">
        <v>0</v>
      </c>
      <c r="AF159" s="110">
        <v>0</v>
      </c>
      <c r="AG159" s="100">
        <v>0</v>
      </c>
      <c r="AH159" s="100">
        <v>0</v>
      </c>
      <c r="AI159" s="110">
        <v>0</v>
      </c>
      <c r="AJ159" s="110">
        <v>0</v>
      </c>
      <c r="AK159" s="11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10">
        <v>0</v>
      </c>
      <c r="AR159" s="100">
        <v>312.22000000000003</v>
      </c>
      <c r="AS159" s="100">
        <v>500</v>
      </c>
      <c r="AT159" s="110">
        <v>0</v>
      </c>
      <c r="AU159" s="55"/>
      <c r="AV159" s="26"/>
      <c r="AW159" s="58"/>
      <c r="AX159" s="26"/>
      <c r="AY159" s="58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s="26" customFormat="1" ht="12.75" customHeight="1" x14ac:dyDescent="0.2">
      <c r="A160" s="26">
        <v>9</v>
      </c>
      <c r="B160" s="91">
        <v>17</v>
      </c>
      <c r="C160" s="92" t="s">
        <v>511</v>
      </c>
      <c r="D160" s="92" t="s">
        <v>512</v>
      </c>
      <c r="E160" s="92" t="s">
        <v>533</v>
      </c>
      <c r="F160" s="92" t="s">
        <v>534</v>
      </c>
      <c r="G160" s="92" t="s">
        <v>535</v>
      </c>
      <c r="H160" s="94">
        <v>44658</v>
      </c>
      <c r="I160" s="95" t="s">
        <v>52</v>
      </c>
      <c r="J160" s="96" t="s">
        <v>158</v>
      </c>
      <c r="K160" s="91">
        <v>114</v>
      </c>
      <c r="L160" s="103" t="s">
        <v>522</v>
      </c>
      <c r="M160" s="91" t="s">
        <v>115</v>
      </c>
      <c r="N160" s="97" t="s">
        <v>520</v>
      </c>
      <c r="O160" s="92" t="s">
        <v>517</v>
      </c>
      <c r="P160" s="96" t="s">
        <v>58</v>
      </c>
      <c r="Q160" s="91" t="s">
        <v>163</v>
      </c>
      <c r="R160" s="92">
        <v>202212</v>
      </c>
      <c r="S160" s="92">
        <v>202212</v>
      </c>
      <c r="T160" s="92">
        <v>202212</v>
      </c>
      <c r="U160" s="91" t="s">
        <v>60</v>
      </c>
      <c r="V160" s="97"/>
      <c r="W160" s="98">
        <v>632236</v>
      </c>
      <c r="X160" s="92" t="s">
        <v>62</v>
      </c>
      <c r="Y160" s="99">
        <f t="shared" si="53"/>
        <v>4673.2700000000004</v>
      </c>
      <c r="Z160" s="99">
        <f t="shared" si="54"/>
        <v>373.27</v>
      </c>
      <c r="AA160" s="100">
        <f t="shared" si="55"/>
        <v>4300</v>
      </c>
      <c r="AB160" s="100"/>
      <c r="AC160" s="100"/>
      <c r="AD160" s="100">
        <v>4673.2700000000004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373.27</v>
      </c>
      <c r="AS160" s="100">
        <v>0</v>
      </c>
      <c r="AT160" s="100">
        <v>0</v>
      </c>
      <c r="AU160" s="55"/>
    </row>
    <row r="161" spans="1:64" s="101" customFormat="1" x14ac:dyDescent="0.2">
      <c r="A161" s="26">
        <v>10</v>
      </c>
      <c r="B161" s="102">
        <v>24</v>
      </c>
      <c r="C161" s="103" t="s">
        <v>507</v>
      </c>
      <c r="D161" s="103" t="s">
        <v>508</v>
      </c>
      <c r="E161" s="103" t="s">
        <v>338</v>
      </c>
      <c r="F161" s="103" t="s">
        <v>536</v>
      </c>
      <c r="G161" s="104" t="s">
        <v>537</v>
      </c>
      <c r="H161" s="105">
        <v>44439</v>
      </c>
      <c r="I161" s="106" t="s">
        <v>52</v>
      </c>
      <c r="J161" s="107" t="s">
        <v>158</v>
      </c>
      <c r="K161" s="102">
        <v>114</v>
      </c>
      <c r="L161" s="103" t="s">
        <v>522</v>
      </c>
      <c r="M161" s="102" t="s">
        <v>115</v>
      </c>
      <c r="N161" s="97" t="s">
        <v>520</v>
      </c>
      <c r="O161" s="92" t="s">
        <v>517</v>
      </c>
      <c r="P161" s="107" t="s">
        <v>58</v>
      </c>
      <c r="Q161" s="102" t="s">
        <v>163</v>
      </c>
      <c r="R161" s="92">
        <v>202212</v>
      </c>
      <c r="S161" s="92">
        <v>202212</v>
      </c>
      <c r="T161" s="92">
        <v>202212</v>
      </c>
      <c r="U161" s="102" t="s">
        <v>60</v>
      </c>
      <c r="V161" s="108"/>
      <c r="W161" s="103">
        <v>911311</v>
      </c>
      <c r="X161" s="103" t="s">
        <v>62</v>
      </c>
      <c r="Y161" s="99">
        <f t="shared" si="53"/>
        <v>4673.2700000000004</v>
      </c>
      <c r="Z161" s="99">
        <f t="shared" si="54"/>
        <v>373.27</v>
      </c>
      <c r="AA161" s="100">
        <f t="shared" si="55"/>
        <v>4300</v>
      </c>
      <c r="AB161" s="110"/>
      <c r="AC161" s="110"/>
      <c r="AD161" s="111">
        <v>4673.2700000000004</v>
      </c>
      <c r="AE161" s="110">
        <v>0</v>
      </c>
      <c r="AF161" s="110">
        <v>0</v>
      </c>
      <c r="AG161" s="100">
        <v>0</v>
      </c>
      <c r="AH161" s="100">
        <v>0</v>
      </c>
      <c r="AI161" s="110">
        <v>0</v>
      </c>
      <c r="AJ161" s="110">
        <v>0</v>
      </c>
      <c r="AK161" s="11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10">
        <v>0</v>
      </c>
      <c r="AR161" s="100">
        <v>373.27</v>
      </c>
      <c r="AS161" s="100">
        <v>0</v>
      </c>
      <c r="AT161" s="110">
        <v>0</v>
      </c>
      <c r="AU161" s="55"/>
      <c r="AV161" s="26"/>
      <c r="AW161" s="58"/>
      <c r="AX161" s="26"/>
      <c r="AY161" s="58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s="26" customFormat="1" ht="12.75" customHeight="1" x14ac:dyDescent="0.2">
      <c r="A162" s="26">
        <v>11</v>
      </c>
      <c r="B162" s="91">
        <v>30</v>
      </c>
      <c r="C162" s="92" t="s">
        <v>511</v>
      </c>
      <c r="D162" s="92" t="s">
        <v>512</v>
      </c>
      <c r="E162" s="92" t="s">
        <v>324</v>
      </c>
      <c r="F162" s="92" t="s">
        <v>286</v>
      </c>
      <c r="G162" s="92" t="s">
        <v>538</v>
      </c>
      <c r="H162" s="94">
        <v>44658</v>
      </c>
      <c r="I162" s="95" t="s">
        <v>52</v>
      </c>
      <c r="J162" s="96" t="s">
        <v>158</v>
      </c>
      <c r="K162" s="91">
        <v>114</v>
      </c>
      <c r="L162" s="92" t="s">
        <v>539</v>
      </c>
      <c r="M162" s="91" t="s">
        <v>115</v>
      </c>
      <c r="N162" s="97" t="s">
        <v>520</v>
      </c>
      <c r="O162" s="92" t="s">
        <v>517</v>
      </c>
      <c r="P162" s="96" t="s">
        <v>58</v>
      </c>
      <c r="Q162" s="91" t="s">
        <v>163</v>
      </c>
      <c r="R162" s="92">
        <v>202212</v>
      </c>
      <c r="S162" s="92">
        <v>202212</v>
      </c>
      <c r="T162" s="92">
        <v>202212</v>
      </c>
      <c r="U162" s="91" t="s">
        <v>60</v>
      </c>
      <c r="V162" s="97"/>
      <c r="W162" s="98">
        <v>632236</v>
      </c>
      <c r="X162" s="92" t="s">
        <v>62</v>
      </c>
      <c r="Y162" s="99">
        <f t="shared" si="53"/>
        <v>10540.31</v>
      </c>
      <c r="Z162" s="99">
        <f t="shared" si="54"/>
        <v>1540.31</v>
      </c>
      <c r="AA162" s="100">
        <f t="shared" si="55"/>
        <v>9000</v>
      </c>
      <c r="AB162" s="100"/>
      <c r="AC162" s="100"/>
      <c r="AD162" s="100">
        <v>10540.31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1540.31</v>
      </c>
      <c r="AS162" s="100">
        <v>0</v>
      </c>
      <c r="AT162" s="100">
        <v>0</v>
      </c>
      <c r="AU162" s="55"/>
    </row>
    <row r="163" spans="1:64" s="26" customFormat="1" ht="12.75" customHeight="1" x14ac:dyDescent="0.2">
      <c r="A163" s="26">
        <v>12</v>
      </c>
      <c r="B163" s="91">
        <v>33</v>
      </c>
      <c r="C163" s="92" t="s">
        <v>511</v>
      </c>
      <c r="D163" s="92" t="s">
        <v>512</v>
      </c>
      <c r="E163" s="92" t="s">
        <v>526</v>
      </c>
      <c r="F163" s="92" t="s">
        <v>65</v>
      </c>
      <c r="G163" s="92" t="s">
        <v>540</v>
      </c>
      <c r="H163" s="94">
        <v>44658</v>
      </c>
      <c r="I163" s="95" t="s">
        <v>52</v>
      </c>
      <c r="J163" s="96" t="s">
        <v>158</v>
      </c>
      <c r="K163" s="91">
        <v>114</v>
      </c>
      <c r="L163" s="103" t="s">
        <v>522</v>
      </c>
      <c r="M163" s="91" t="s">
        <v>115</v>
      </c>
      <c r="N163" s="97" t="s">
        <v>520</v>
      </c>
      <c r="O163" s="92" t="s">
        <v>517</v>
      </c>
      <c r="P163" s="96" t="s">
        <v>58</v>
      </c>
      <c r="Q163" s="91" t="s">
        <v>163</v>
      </c>
      <c r="R163" s="92">
        <v>202212</v>
      </c>
      <c r="S163" s="92">
        <v>202212</v>
      </c>
      <c r="T163" s="92">
        <v>202212</v>
      </c>
      <c r="U163" s="91" t="s">
        <v>60</v>
      </c>
      <c r="V163" s="97"/>
      <c r="W163" s="98">
        <v>632236</v>
      </c>
      <c r="X163" s="92" t="s">
        <v>62</v>
      </c>
      <c r="Y163" s="99">
        <f t="shared" si="53"/>
        <v>4673.2700000000004</v>
      </c>
      <c r="Z163" s="99">
        <f t="shared" si="54"/>
        <v>373.27</v>
      </c>
      <c r="AA163" s="100">
        <f t="shared" si="55"/>
        <v>4300</v>
      </c>
      <c r="AB163" s="100"/>
      <c r="AC163" s="100"/>
      <c r="AD163" s="100">
        <v>4673.2700000000004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373.27</v>
      </c>
      <c r="AS163" s="100">
        <v>0</v>
      </c>
      <c r="AT163" s="100">
        <v>0</v>
      </c>
      <c r="AU163" s="55"/>
    </row>
    <row r="164" spans="1:64" s="26" customFormat="1" ht="12.75" customHeight="1" x14ac:dyDescent="0.2">
      <c r="A164" s="26">
        <v>13</v>
      </c>
      <c r="B164" s="91">
        <v>37</v>
      </c>
      <c r="C164" s="92" t="s">
        <v>511</v>
      </c>
      <c r="D164" s="92" t="s">
        <v>512</v>
      </c>
      <c r="E164" s="92" t="s">
        <v>541</v>
      </c>
      <c r="F164" s="92" t="s">
        <v>65</v>
      </c>
      <c r="G164" s="92" t="s">
        <v>542</v>
      </c>
      <c r="H164" s="94">
        <v>44682</v>
      </c>
      <c r="I164" s="95" t="s">
        <v>52</v>
      </c>
      <c r="J164" s="96" t="s">
        <v>158</v>
      </c>
      <c r="K164" s="91">
        <v>114</v>
      </c>
      <c r="L164" s="92" t="s">
        <v>543</v>
      </c>
      <c r="M164" s="91" t="s">
        <v>115</v>
      </c>
      <c r="N164" s="97" t="s">
        <v>520</v>
      </c>
      <c r="O164" s="92" t="s">
        <v>517</v>
      </c>
      <c r="P164" s="96" t="s">
        <v>58</v>
      </c>
      <c r="Q164" s="91" t="s">
        <v>163</v>
      </c>
      <c r="R164" s="92">
        <v>202212</v>
      </c>
      <c r="S164" s="92">
        <v>202212</v>
      </c>
      <c r="T164" s="92">
        <v>202212</v>
      </c>
      <c r="U164" s="91" t="s">
        <v>60</v>
      </c>
      <c r="V164" s="97"/>
      <c r="W164" s="98">
        <v>632236</v>
      </c>
      <c r="X164" s="92" t="s">
        <v>62</v>
      </c>
      <c r="Y164" s="99">
        <f t="shared" si="53"/>
        <v>5798.04</v>
      </c>
      <c r="Z164" s="99">
        <f t="shared" si="54"/>
        <v>555.04</v>
      </c>
      <c r="AA164" s="100">
        <f t="shared" si="55"/>
        <v>5243</v>
      </c>
      <c r="AB164" s="100"/>
      <c r="AC164" s="100"/>
      <c r="AD164" s="100">
        <v>5798.04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555.04</v>
      </c>
      <c r="AS164" s="100">
        <v>0</v>
      </c>
      <c r="AT164" s="100">
        <v>0</v>
      </c>
      <c r="AU164" s="55"/>
    </row>
    <row r="165" spans="1:64" s="101" customFormat="1" x14ac:dyDescent="0.2">
      <c r="A165" s="26">
        <v>14</v>
      </c>
      <c r="B165" s="102">
        <v>38</v>
      </c>
      <c r="C165" s="103" t="s">
        <v>507</v>
      </c>
      <c r="D165" s="103" t="s">
        <v>508</v>
      </c>
      <c r="E165" s="103" t="s">
        <v>484</v>
      </c>
      <c r="F165" s="103" t="s">
        <v>544</v>
      </c>
      <c r="G165" s="104" t="s">
        <v>545</v>
      </c>
      <c r="H165" s="105">
        <v>44684</v>
      </c>
      <c r="I165" s="106" t="s">
        <v>52</v>
      </c>
      <c r="J165" s="107" t="s">
        <v>158</v>
      </c>
      <c r="K165" s="102">
        <v>114</v>
      </c>
      <c r="L165" s="103" t="s">
        <v>522</v>
      </c>
      <c r="M165" s="102" t="s">
        <v>115</v>
      </c>
      <c r="N165" s="97" t="s">
        <v>520</v>
      </c>
      <c r="O165" s="92" t="s">
        <v>517</v>
      </c>
      <c r="P165" s="107" t="s">
        <v>58</v>
      </c>
      <c r="Q165" s="102" t="s">
        <v>163</v>
      </c>
      <c r="R165" s="92">
        <v>202212</v>
      </c>
      <c r="S165" s="92">
        <v>202212</v>
      </c>
      <c r="T165" s="92">
        <v>202212</v>
      </c>
      <c r="U165" s="102" t="s">
        <v>60</v>
      </c>
      <c r="V165" s="108"/>
      <c r="W165" s="103">
        <v>911311</v>
      </c>
      <c r="X165" s="103" t="s">
        <v>62</v>
      </c>
      <c r="Y165" s="99">
        <f t="shared" si="53"/>
        <v>4673.2700000000004</v>
      </c>
      <c r="Z165" s="99">
        <f t="shared" si="54"/>
        <v>373.27</v>
      </c>
      <c r="AA165" s="100">
        <f t="shared" si="55"/>
        <v>4300</v>
      </c>
      <c r="AB165" s="110"/>
      <c r="AC165" s="110"/>
      <c r="AD165" s="111">
        <v>4673.2700000000004</v>
      </c>
      <c r="AE165" s="110">
        <v>0</v>
      </c>
      <c r="AF165" s="110">
        <v>0</v>
      </c>
      <c r="AG165" s="100">
        <v>0</v>
      </c>
      <c r="AH165" s="100">
        <v>0</v>
      </c>
      <c r="AI165" s="110">
        <v>0</v>
      </c>
      <c r="AJ165" s="110">
        <v>0</v>
      </c>
      <c r="AK165" s="11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10">
        <v>0</v>
      </c>
      <c r="AR165" s="100">
        <v>373.27</v>
      </c>
      <c r="AS165" s="100">
        <v>0</v>
      </c>
      <c r="AT165" s="110">
        <v>0</v>
      </c>
      <c r="AU165" s="55"/>
      <c r="AV165" s="26"/>
      <c r="AW165" s="58"/>
      <c r="AX165" s="26"/>
      <c r="AY165" s="58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s="26" customFormat="1" ht="12.75" customHeight="1" x14ac:dyDescent="0.2">
      <c r="A166" s="26">
        <v>15</v>
      </c>
      <c r="B166" s="91">
        <v>41</v>
      </c>
      <c r="C166" s="92" t="s">
        <v>511</v>
      </c>
      <c r="D166" s="92" t="s">
        <v>512</v>
      </c>
      <c r="E166" s="92" t="s">
        <v>103</v>
      </c>
      <c r="F166" s="92" t="s">
        <v>546</v>
      </c>
      <c r="G166" s="92" t="s">
        <v>547</v>
      </c>
      <c r="H166" s="94">
        <v>44782</v>
      </c>
      <c r="I166" s="123">
        <v>44834</v>
      </c>
      <c r="J166" s="96" t="s">
        <v>158</v>
      </c>
      <c r="K166" s="91">
        <v>114</v>
      </c>
      <c r="L166" s="103" t="s">
        <v>522</v>
      </c>
      <c r="M166" s="91" t="s">
        <v>115</v>
      </c>
      <c r="N166" s="97" t="s">
        <v>520</v>
      </c>
      <c r="O166" s="92" t="s">
        <v>517</v>
      </c>
      <c r="P166" s="96" t="s">
        <v>58</v>
      </c>
      <c r="Q166" s="91" t="s">
        <v>163</v>
      </c>
      <c r="R166" s="92">
        <v>202212</v>
      </c>
      <c r="S166" s="92">
        <v>202212</v>
      </c>
      <c r="T166" s="92">
        <v>202212</v>
      </c>
      <c r="U166" s="91" t="s">
        <v>60</v>
      </c>
      <c r="V166" s="97"/>
      <c r="W166" s="98">
        <v>632236</v>
      </c>
      <c r="X166" s="92" t="s">
        <v>62</v>
      </c>
      <c r="Y166" s="99">
        <f t="shared" si="53"/>
        <v>4673.2700000000004</v>
      </c>
      <c r="Z166" s="99">
        <f t="shared" si="54"/>
        <v>373.27</v>
      </c>
      <c r="AA166" s="100">
        <f t="shared" si="55"/>
        <v>4300</v>
      </c>
      <c r="AB166" s="100"/>
      <c r="AC166" s="100"/>
      <c r="AD166" s="100">
        <v>4673.2700000000004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373.27</v>
      </c>
      <c r="AS166" s="100">
        <v>0</v>
      </c>
      <c r="AT166" s="100">
        <v>0</v>
      </c>
      <c r="AU166" s="55"/>
    </row>
    <row r="167" spans="1:64" s="101" customFormat="1" x14ac:dyDescent="0.2">
      <c r="A167" s="26">
        <v>16</v>
      </c>
      <c r="B167" s="102">
        <v>42</v>
      </c>
      <c r="C167" s="103" t="s">
        <v>507</v>
      </c>
      <c r="D167" s="103" t="s">
        <v>508</v>
      </c>
      <c r="E167" s="103" t="s">
        <v>338</v>
      </c>
      <c r="F167" s="103" t="s">
        <v>548</v>
      </c>
      <c r="G167" s="104" t="s">
        <v>549</v>
      </c>
      <c r="H167" s="105">
        <v>44819</v>
      </c>
      <c r="I167" s="106" t="s">
        <v>52</v>
      </c>
      <c r="J167" s="107" t="s">
        <v>158</v>
      </c>
      <c r="K167" s="102">
        <v>114</v>
      </c>
      <c r="L167" s="103" t="s">
        <v>522</v>
      </c>
      <c r="M167" s="102" t="s">
        <v>115</v>
      </c>
      <c r="N167" s="97" t="s">
        <v>520</v>
      </c>
      <c r="O167" s="92" t="s">
        <v>517</v>
      </c>
      <c r="P167" s="107" t="s">
        <v>58</v>
      </c>
      <c r="Q167" s="102" t="s">
        <v>163</v>
      </c>
      <c r="R167" s="92">
        <v>202212</v>
      </c>
      <c r="S167" s="92">
        <v>202212</v>
      </c>
      <c r="T167" s="92">
        <v>202212</v>
      </c>
      <c r="U167" s="102" t="s">
        <v>60</v>
      </c>
      <c r="V167" s="108"/>
      <c r="W167" s="103">
        <v>911311</v>
      </c>
      <c r="X167" s="103" t="s">
        <v>62</v>
      </c>
      <c r="Y167" s="99">
        <f t="shared" si="53"/>
        <v>4673.2700000000004</v>
      </c>
      <c r="Z167" s="99">
        <f t="shared" si="54"/>
        <v>373.27</v>
      </c>
      <c r="AA167" s="100">
        <f t="shared" si="55"/>
        <v>4300</v>
      </c>
      <c r="AB167" s="110"/>
      <c r="AC167" s="110"/>
      <c r="AD167" s="111">
        <v>4673.2700000000004</v>
      </c>
      <c r="AE167" s="110">
        <v>0</v>
      </c>
      <c r="AF167" s="110">
        <v>0</v>
      </c>
      <c r="AG167" s="100">
        <v>0</v>
      </c>
      <c r="AH167" s="100">
        <v>0</v>
      </c>
      <c r="AI167" s="110">
        <v>0</v>
      </c>
      <c r="AJ167" s="110">
        <v>0</v>
      </c>
      <c r="AK167" s="11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10">
        <v>0</v>
      </c>
      <c r="AR167" s="100">
        <v>373.27</v>
      </c>
      <c r="AS167" s="100">
        <v>0</v>
      </c>
      <c r="AT167" s="110">
        <v>0</v>
      </c>
      <c r="AU167" s="55"/>
      <c r="AV167" s="26"/>
      <c r="AW167" s="58"/>
      <c r="AX167" s="26"/>
      <c r="AY167" s="58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</row>
    <row r="168" spans="1:64" s="101" customFormat="1" x14ac:dyDescent="0.2">
      <c r="A168" s="26">
        <v>17</v>
      </c>
      <c r="B168" s="102">
        <v>43</v>
      </c>
      <c r="C168" s="103" t="s">
        <v>507</v>
      </c>
      <c r="D168" s="103" t="s">
        <v>508</v>
      </c>
      <c r="E168" s="103" t="s">
        <v>550</v>
      </c>
      <c r="F168" s="103" t="s">
        <v>488</v>
      </c>
      <c r="G168" s="104" t="s">
        <v>551</v>
      </c>
      <c r="H168" s="105">
        <v>44838</v>
      </c>
      <c r="I168" s="106" t="s">
        <v>52</v>
      </c>
      <c r="J168" s="107" t="s">
        <v>158</v>
      </c>
      <c r="K168" s="102">
        <v>114</v>
      </c>
      <c r="L168" s="103" t="s">
        <v>522</v>
      </c>
      <c r="M168" s="102" t="s">
        <v>115</v>
      </c>
      <c r="N168" s="97" t="s">
        <v>520</v>
      </c>
      <c r="O168" s="92" t="s">
        <v>517</v>
      </c>
      <c r="P168" s="107" t="s">
        <v>58</v>
      </c>
      <c r="Q168" s="102" t="s">
        <v>163</v>
      </c>
      <c r="R168" s="92">
        <v>202212</v>
      </c>
      <c r="S168" s="92">
        <v>202212</v>
      </c>
      <c r="T168" s="92">
        <v>202212</v>
      </c>
      <c r="U168" s="102" t="s">
        <v>60</v>
      </c>
      <c r="V168" s="108"/>
      <c r="W168" s="103">
        <v>911311</v>
      </c>
      <c r="X168" s="103" t="s">
        <v>62</v>
      </c>
      <c r="Y168" s="99">
        <f t="shared" si="53"/>
        <v>4673.2700000000004</v>
      </c>
      <c r="Z168" s="99">
        <f t="shared" si="54"/>
        <v>373.27</v>
      </c>
      <c r="AA168" s="100">
        <f t="shared" si="55"/>
        <v>4300</v>
      </c>
      <c r="AB168" s="110"/>
      <c r="AC168" s="110"/>
      <c r="AD168" s="111">
        <v>4673.2700000000004</v>
      </c>
      <c r="AE168" s="110">
        <v>0</v>
      </c>
      <c r="AF168" s="110">
        <v>0</v>
      </c>
      <c r="AG168" s="100">
        <v>0</v>
      </c>
      <c r="AH168" s="100">
        <v>0</v>
      </c>
      <c r="AI168" s="110">
        <v>0</v>
      </c>
      <c r="AJ168" s="110">
        <v>0</v>
      </c>
      <c r="AK168" s="11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10">
        <v>0</v>
      </c>
      <c r="AR168" s="100">
        <v>373.27</v>
      </c>
      <c r="AS168" s="100">
        <v>0</v>
      </c>
      <c r="AT168" s="110">
        <v>0</v>
      </c>
      <c r="AU168" s="55"/>
      <c r="AV168" s="26"/>
      <c r="AW168" s="58"/>
      <c r="AX168" s="26"/>
      <c r="AY168" s="58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pans="1:64" s="101" customFormat="1" x14ac:dyDescent="0.2">
      <c r="A169" s="26"/>
      <c r="B169" s="102">
        <v>44</v>
      </c>
      <c r="C169" s="103"/>
      <c r="D169" s="103"/>
      <c r="E169" s="103" t="s">
        <v>552</v>
      </c>
      <c r="F169" s="103" t="s">
        <v>65</v>
      </c>
      <c r="G169" s="104" t="s">
        <v>553</v>
      </c>
      <c r="H169" s="105">
        <v>44758</v>
      </c>
      <c r="I169" s="106"/>
      <c r="J169" s="107"/>
      <c r="K169" s="102"/>
      <c r="L169" s="103" t="s">
        <v>522</v>
      </c>
      <c r="M169" s="102"/>
      <c r="N169" s="97"/>
      <c r="O169" s="92"/>
      <c r="P169" s="107"/>
      <c r="Q169" s="102"/>
      <c r="R169" s="92"/>
      <c r="S169" s="92"/>
      <c r="T169" s="92"/>
      <c r="U169" s="102"/>
      <c r="V169" s="108"/>
      <c r="W169" s="103"/>
      <c r="X169" s="103"/>
      <c r="Y169" s="99">
        <f t="shared" si="53"/>
        <v>4673.2700000000004</v>
      </c>
      <c r="Z169" s="99">
        <f t="shared" ref="Z169:Z170" si="56">SUM(AQ169:AT169)</f>
        <v>373.27</v>
      </c>
      <c r="AA169" s="100">
        <f t="shared" si="55"/>
        <v>4300</v>
      </c>
      <c r="AB169" s="110"/>
      <c r="AC169" s="110"/>
      <c r="AD169" s="111">
        <v>4673.2700000000004</v>
      </c>
      <c r="AE169" s="110"/>
      <c r="AF169" s="110"/>
      <c r="AG169" s="100"/>
      <c r="AH169" s="100"/>
      <c r="AI169" s="110"/>
      <c r="AJ169" s="110"/>
      <c r="AK169" s="110"/>
      <c r="AL169" s="100"/>
      <c r="AM169" s="100"/>
      <c r="AN169" s="100"/>
      <c r="AO169" s="100"/>
      <c r="AP169" s="100"/>
      <c r="AQ169" s="110"/>
      <c r="AR169" s="100">
        <v>373.27</v>
      </c>
      <c r="AS169" s="100"/>
      <c r="AT169" s="110"/>
      <c r="AU169" s="55"/>
      <c r="AV169" s="26"/>
      <c r="AW169" s="58"/>
      <c r="AX169" s="26"/>
      <c r="AY169" s="58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  <row r="170" spans="1:64" s="26" customFormat="1" ht="12.75" customHeight="1" x14ac:dyDescent="0.2">
      <c r="B170" s="91"/>
      <c r="C170" s="92" t="s">
        <v>511</v>
      </c>
      <c r="D170" s="92" t="s">
        <v>512</v>
      </c>
      <c r="E170" s="92"/>
      <c r="F170" s="92"/>
      <c r="G170" s="92"/>
      <c r="H170" s="94"/>
      <c r="I170" s="95" t="s">
        <v>52</v>
      </c>
      <c r="J170" s="96" t="s">
        <v>158</v>
      </c>
      <c r="K170" s="91">
        <v>114</v>
      </c>
      <c r="L170" s="103" t="s">
        <v>522</v>
      </c>
      <c r="M170" s="91" t="s">
        <v>115</v>
      </c>
      <c r="N170" s="97" t="s">
        <v>520</v>
      </c>
      <c r="O170" s="92" t="s">
        <v>517</v>
      </c>
      <c r="P170" s="96" t="s">
        <v>58</v>
      </c>
      <c r="Q170" s="91" t="s">
        <v>163</v>
      </c>
      <c r="R170" s="92">
        <v>202212</v>
      </c>
      <c r="S170" s="92">
        <v>202212</v>
      </c>
      <c r="T170" s="92">
        <v>202212</v>
      </c>
      <c r="U170" s="91" t="s">
        <v>60</v>
      </c>
      <c r="V170" s="97"/>
      <c r="W170" s="98">
        <v>632236</v>
      </c>
      <c r="X170" s="92" t="s">
        <v>62</v>
      </c>
      <c r="Y170" s="99">
        <f t="shared" si="53"/>
        <v>0</v>
      </c>
      <c r="Z170" s="99">
        <f t="shared" si="56"/>
        <v>0</v>
      </c>
      <c r="AA170" s="100">
        <f t="shared" si="55"/>
        <v>0</v>
      </c>
      <c r="AB170" s="100"/>
      <c r="AC170" s="100"/>
      <c r="AD170" s="100"/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/>
      <c r="AS170" s="100">
        <v>0</v>
      </c>
      <c r="AT170" s="100">
        <v>0</v>
      </c>
      <c r="AU170" s="55"/>
    </row>
    <row r="171" spans="1:64" x14ac:dyDescent="0.2">
      <c r="B171" s="155"/>
      <c r="C171" s="155"/>
      <c r="D171" s="155"/>
      <c r="E171" s="155"/>
      <c r="F171" s="155"/>
      <c r="G171" s="155"/>
      <c r="H171" s="155"/>
      <c r="I171" s="156"/>
      <c r="J171" s="157"/>
      <c r="K171" s="157"/>
      <c r="L171" s="155"/>
      <c r="M171" s="157"/>
      <c r="N171" s="158"/>
      <c r="O171" s="155"/>
      <c r="P171" s="157"/>
      <c r="Q171" s="157"/>
      <c r="R171" s="155"/>
      <c r="S171" s="155"/>
      <c r="T171" s="155"/>
      <c r="U171" s="155"/>
      <c r="V171" s="159"/>
      <c r="W171" s="155"/>
      <c r="X171" s="155"/>
      <c r="Y171" s="160">
        <f t="shared" ref="Y171:AT171" si="57">SUM(Y152:Y170)</f>
        <v>88204.020000000019</v>
      </c>
      <c r="Z171" s="160">
        <f t="shared" si="57"/>
        <v>8785.010000000002</v>
      </c>
      <c r="AA171" s="160">
        <f t="shared" si="57"/>
        <v>79419.010000000009</v>
      </c>
      <c r="AB171" s="160">
        <f t="shared" si="57"/>
        <v>0</v>
      </c>
      <c r="AC171" s="160">
        <f t="shared" si="57"/>
        <v>0</v>
      </c>
      <c r="AD171" s="160">
        <f t="shared" si="57"/>
        <v>88204.020000000019</v>
      </c>
      <c r="AE171" s="160">
        <f t="shared" si="57"/>
        <v>0</v>
      </c>
      <c r="AF171" s="160">
        <f t="shared" si="57"/>
        <v>0</v>
      </c>
      <c r="AG171" s="160">
        <f t="shared" si="57"/>
        <v>0</v>
      </c>
      <c r="AH171" s="160">
        <f t="shared" si="57"/>
        <v>0</v>
      </c>
      <c r="AI171" s="160">
        <f t="shared" si="57"/>
        <v>0</v>
      </c>
      <c r="AJ171" s="160">
        <f t="shared" si="57"/>
        <v>0</v>
      </c>
      <c r="AK171" s="160">
        <f t="shared" si="57"/>
        <v>0</v>
      </c>
      <c r="AL171" s="160">
        <f t="shared" si="57"/>
        <v>0</v>
      </c>
      <c r="AM171" s="160">
        <f t="shared" si="57"/>
        <v>0</v>
      </c>
      <c r="AN171" s="160">
        <f t="shared" si="57"/>
        <v>0</v>
      </c>
      <c r="AO171" s="160">
        <f t="shared" si="57"/>
        <v>0</v>
      </c>
      <c r="AP171" s="160">
        <f t="shared" si="57"/>
        <v>0</v>
      </c>
      <c r="AQ171" s="160">
        <f t="shared" si="57"/>
        <v>0</v>
      </c>
      <c r="AR171" s="160">
        <f t="shared" si="57"/>
        <v>7785.010000000002</v>
      </c>
      <c r="AS171" s="160">
        <f t="shared" si="57"/>
        <v>1000</v>
      </c>
      <c r="AT171" s="160">
        <f t="shared" si="57"/>
        <v>0</v>
      </c>
    </row>
    <row r="175" spans="1:64" x14ac:dyDescent="0.2">
      <c r="Y175" s="7">
        <f>SUM(Y124+Y137+Y171)</f>
        <v>507361.25000000006</v>
      </c>
    </row>
  </sheetData>
  <printOptions horizontalCentered="1"/>
  <pageMargins left="0" right="0" top="0.15748031496062992" bottom="0.15748031496062992" header="0.31496062992125984" footer="0.31496062992125984"/>
  <pageSetup scale="58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73"/>
  <sheetViews>
    <sheetView tabSelected="1" topLeftCell="A113" workbookViewId="0">
      <selection activeCell="AW126" sqref="AW126"/>
    </sheetView>
  </sheetViews>
  <sheetFormatPr baseColWidth="10" defaultColWidth="11.42578125" defaultRowHeight="12" outlineLevelRow="2" x14ac:dyDescent="0.2"/>
  <cols>
    <col min="1" max="1" width="2.85546875" style="1" bestFit="1" customWidth="1"/>
    <col min="2" max="2" width="4.7109375" style="1" customWidth="1"/>
    <col min="3" max="3" width="16.42578125" style="1" hidden="1" customWidth="1"/>
    <col min="4" max="4" width="20.7109375" style="1" hidden="1" customWidth="1"/>
    <col min="5" max="5" width="11.140625" style="1" customWidth="1"/>
    <col min="6" max="6" width="15.42578125" style="1" customWidth="1"/>
    <col min="7" max="7" width="11.7109375" style="1" customWidth="1"/>
    <col min="8" max="8" width="15.42578125" style="1" hidden="1" customWidth="1"/>
    <col min="9" max="9" width="12.28515625" style="3" hidden="1" customWidth="1"/>
    <col min="10" max="10" width="11.140625" style="4" hidden="1" customWidth="1"/>
    <col min="11" max="11" width="10.5703125" style="4" hidden="1" customWidth="1"/>
    <col min="12" max="12" width="27.5703125" style="1" customWidth="1"/>
    <col min="13" max="13" width="7.7109375" style="4" hidden="1" customWidth="1"/>
    <col min="14" max="14" width="10" style="5" hidden="1" customWidth="1"/>
    <col min="15" max="15" width="34.28515625" style="1" hidden="1" customWidth="1"/>
    <col min="16" max="16" width="12.85546875" style="4" hidden="1" customWidth="1"/>
    <col min="17" max="17" width="7.140625" style="4" hidden="1" customWidth="1"/>
    <col min="18" max="19" width="7.7109375" style="1" hidden="1" customWidth="1"/>
    <col min="20" max="20" width="9.28515625" style="1" hidden="1" customWidth="1"/>
    <col min="21" max="21" width="6" style="1" hidden="1" customWidth="1"/>
    <col min="22" max="22" width="7.42578125" style="6" hidden="1" customWidth="1"/>
    <col min="23" max="23" width="8.7109375" style="1" hidden="1" customWidth="1"/>
    <col min="24" max="24" width="9.85546875" style="1" hidden="1" customWidth="1"/>
    <col min="25" max="25" width="13.42578125" style="7" bestFit="1" customWidth="1"/>
    <col min="26" max="26" width="13.85546875" style="8" customWidth="1"/>
    <col min="27" max="27" width="13.42578125" style="8" bestFit="1" customWidth="1"/>
    <col min="28" max="28" width="12.28515625" style="8" hidden="1" customWidth="1"/>
    <col min="29" max="29" width="12.85546875" style="8" hidden="1" customWidth="1"/>
    <col min="30" max="30" width="13.42578125" style="8" customWidth="1"/>
    <col min="31" max="31" width="12.140625" style="8" bestFit="1" customWidth="1"/>
    <col min="32" max="32" width="9.7109375" style="8" hidden="1" customWidth="1"/>
    <col min="33" max="33" width="11.140625" style="8" hidden="1" customWidth="1"/>
    <col min="34" max="34" width="10.42578125" style="8" hidden="1" customWidth="1"/>
    <col min="35" max="35" width="13.5703125" style="8" customWidth="1"/>
    <col min="36" max="37" width="12.42578125" style="8" customWidth="1"/>
    <col min="38" max="38" width="10.42578125" style="8" hidden="1" customWidth="1"/>
    <col min="39" max="40" width="10.85546875" style="8" hidden="1" customWidth="1"/>
    <col min="41" max="41" width="11.85546875" style="8" hidden="1" customWidth="1"/>
    <col min="42" max="42" width="13.5703125" style="8" hidden="1" customWidth="1"/>
    <col min="43" max="43" width="10" style="8" bestFit="1" customWidth="1"/>
    <col min="44" max="44" width="13.140625" style="8" bestFit="1" customWidth="1"/>
    <col min="45" max="45" width="11" style="8" hidden="1" customWidth="1"/>
    <col min="46" max="46" width="10" style="8" bestFit="1" customWidth="1"/>
    <col min="47" max="47" width="11.42578125" style="9" customWidth="1"/>
    <col min="48" max="48" width="12.28515625" style="1" bestFit="1" customWidth="1"/>
    <col min="49" max="49" width="11.42578125" style="1" customWidth="1"/>
    <col min="50" max="16384" width="11.42578125" style="1"/>
  </cols>
  <sheetData>
    <row r="2" spans="1:105" x14ac:dyDescent="0.2">
      <c r="B2" s="2" t="s">
        <v>0</v>
      </c>
    </row>
    <row r="3" spans="1:105" x14ac:dyDescent="0.2">
      <c r="B3" s="2" t="s">
        <v>1</v>
      </c>
    </row>
    <row r="4" spans="1:105" x14ac:dyDescent="0.2">
      <c r="B4" s="2" t="s">
        <v>604</v>
      </c>
    </row>
    <row r="5" spans="1:105" x14ac:dyDescent="0.2">
      <c r="B5" s="2" t="s">
        <v>3</v>
      </c>
    </row>
    <row r="6" spans="1:105" ht="16.5" customHeight="1" x14ac:dyDescent="0.2"/>
    <row r="7" spans="1:105" ht="5.25" customHeight="1" x14ac:dyDescent="0.2">
      <c r="B7" s="19"/>
      <c r="C7" s="19"/>
      <c r="D7" s="19"/>
      <c r="E7" s="19"/>
      <c r="F7" s="19"/>
      <c r="G7" s="19"/>
      <c r="H7" s="19"/>
      <c r="I7" s="20"/>
      <c r="J7" s="21"/>
      <c r="K7" s="21"/>
      <c r="L7" s="19"/>
      <c r="M7" s="21"/>
      <c r="N7" s="22"/>
      <c r="O7" s="19"/>
      <c r="P7" s="21"/>
      <c r="Q7" s="21"/>
      <c r="R7" s="19"/>
      <c r="S7" s="19"/>
      <c r="T7" s="19"/>
      <c r="U7" s="19"/>
      <c r="V7" s="23"/>
      <c r="W7" s="19"/>
      <c r="X7" s="19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5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</row>
    <row r="8" spans="1:105" ht="5.25" customHeight="1" x14ac:dyDescent="0.2">
      <c r="B8" s="26"/>
      <c r="C8" s="26"/>
      <c r="D8" s="26"/>
      <c r="E8" s="26"/>
      <c r="F8" s="26"/>
      <c r="G8" s="26"/>
      <c r="H8" s="26"/>
      <c r="I8" s="27"/>
      <c r="J8" s="28"/>
      <c r="K8" s="28"/>
      <c r="L8" s="26"/>
      <c r="M8" s="28"/>
      <c r="N8" s="29"/>
      <c r="O8" s="26"/>
      <c r="P8" s="28"/>
      <c r="Q8" s="28"/>
      <c r="R8" s="26"/>
      <c r="S8" s="26"/>
      <c r="T8" s="26"/>
      <c r="U8" s="26"/>
      <c r="V8" s="30"/>
      <c r="W8" s="26"/>
      <c r="X8" s="26"/>
      <c r="AU8" s="3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</row>
    <row r="9" spans="1:105" ht="5.25" customHeight="1" x14ac:dyDescent="0.2">
      <c r="B9" s="32"/>
      <c r="C9" s="32"/>
      <c r="D9" s="32"/>
      <c r="E9" s="32"/>
      <c r="F9" s="32"/>
      <c r="G9" s="32"/>
      <c r="H9" s="32"/>
      <c r="I9" s="33"/>
      <c r="J9" s="34"/>
      <c r="K9" s="34"/>
      <c r="L9" s="32"/>
      <c r="M9" s="34"/>
      <c r="N9" s="35"/>
      <c r="O9" s="32"/>
      <c r="P9" s="34"/>
      <c r="Q9" s="34"/>
      <c r="R9" s="32"/>
      <c r="S9" s="32"/>
      <c r="T9" s="32"/>
      <c r="U9" s="32"/>
      <c r="V9" s="36"/>
      <c r="W9" s="32"/>
      <c r="X9" s="3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8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</row>
    <row r="10" spans="1:105" ht="54.75" customHeight="1" x14ac:dyDescent="0.2">
      <c r="B10" s="39" t="s">
        <v>4</v>
      </c>
      <c r="C10" s="39" t="s">
        <v>5</v>
      </c>
      <c r="D10" s="39" t="s">
        <v>6</v>
      </c>
      <c r="E10" s="39" t="s">
        <v>7</v>
      </c>
      <c r="F10" s="39" t="s">
        <v>8</v>
      </c>
      <c r="G10" s="39" t="s">
        <v>9</v>
      </c>
      <c r="H10" s="39" t="s">
        <v>10</v>
      </c>
      <c r="I10" s="40" t="s">
        <v>11</v>
      </c>
      <c r="J10" s="39" t="s">
        <v>12</v>
      </c>
      <c r="K10" s="39" t="s">
        <v>13</v>
      </c>
      <c r="L10" s="39" t="s">
        <v>14</v>
      </c>
      <c r="M10" s="39" t="s">
        <v>15</v>
      </c>
      <c r="N10" s="41" t="s">
        <v>16</v>
      </c>
      <c r="O10" s="39" t="s">
        <v>17</v>
      </c>
      <c r="P10" s="39" t="s">
        <v>18</v>
      </c>
      <c r="Q10" s="39" t="s">
        <v>19</v>
      </c>
      <c r="R10" s="39" t="s">
        <v>20</v>
      </c>
      <c r="S10" s="39" t="s">
        <v>21</v>
      </c>
      <c r="T10" s="39" t="s">
        <v>22</v>
      </c>
      <c r="U10" s="39" t="s">
        <v>23</v>
      </c>
      <c r="V10" s="42" t="s">
        <v>24</v>
      </c>
      <c r="W10" s="39" t="s">
        <v>25</v>
      </c>
      <c r="X10" s="39" t="s">
        <v>26</v>
      </c>
      <c r="Y10" s="43" t="s">
        <v>27</v>
      </c>
      <c r="Z10" s="44" t="s">
        <v>28</v>
      </c>
      <c r="AA10" s="44" t="s">
        <v>29</v>
      </c>
      <c r="AB10" s="44" t="s">
        <v>30</v>
      </c>
      <c r="AC10" s="44" t="s">
        <v>31</v>
      </c>
      <c r="AD10" s="44" t="s">
        <v>32</v>
      </c>
      <c r="AE10" s="44" t="s">
        <v>33</v>
      </c>
      <c r="AF10" s="44" t="s">
        <v>34</v>
      </c>
      <c r="AG10" s="44" t="s">
        <v>35</v>
      </c>
      <c r="AH10" s="44" t="s">
        <v>36</v>
      </c>
      <c r="AI10" s="44" t="s">
        <v>37</v>
      </c>
      <c r="AJ10" s="44" t="s">
        <v>38</v>
      </c>
      <c r="AK10" s="44" t="s">
        <v>38</v>
      </c>
      <c r="AL10" s="44" t="s">
        <v>39</v>
      </c>
      <c r="AM10" s="44" t="s">
        <v>40</v>
      </c>
      <c r="AN10" s="44" t="s">
        <v>41</v>
      </c>
      <c r="AO10" s="44" t="s">
        <v>42</v>
      </c>
      <c r="AP10" s="44" t="s">
        <v>43</v>
      </c>
      <c r="AQ10" s="44" t="s">
        <v>44</v>
      </c>
      <c r="AR10" s="44" t="s">
        <v>45</v>
      </c>
      <c r="AS10" s="44" t="s">
        <v>36</v>
      </c>
      <c r="AT10" s="44" t="s">
        <v>46</v>
      </c>
    </row>
    <row r="11" spans="1:105" s="26" customFormat="1" x14ac:dyDescent="0.2">
      <c r="A11" s="26">
        <v>1</v>
      </c>
      <c r="B11" s="91">
        <v>1</v>
      </c>
      <c r="C11" s="92" t="s">
        <v>47</v>
      </c>
      <c r="D11" s="92" t="s">
        <v>48</v>
      </c>
      <c r="E11" s="92" t="s">
        <v>49</v>
      </c>
      <c r="F11" s="92" t="s">
        <v>50</v>
      </c>
      <c r="G11" s="93" t="s">
        <v>51</v>
      </c>
      <c r="H11" s="94">
        <v>44439</v>
      </c>
      <c r="I11" s="95" t="s">
        <v>52</v>
      </c>
      <c r="J11" s="96" t="s">
        <v>53</v>
      </c>
      <c r="K11" s="91">
        <v>111</v>
      </c>
      <c r="L11" s="92" t="s">
        <v>54</v>
      </c>
      <c r="M11" s="91" t="s">
        <v>55</v>
      </c>
      <c r="N11" s="97" t="s">
        <v>56</v>
      </c>
      <c r="O11" s="92" t="s">
        <v>57</v>
      </c>
      <c r="P11" s="96" t="s">
        <v>58</v>
      </c>
      <c r="Q11" s="91" t="s">
        <v>59</v>
      </c>
      <c r="R11" s="92">
        <v>202219</v>
      </c>
      <c r="S11" s="92">
        <v>202219</v>
      </c>
      <c r="T11" s="92">
        <v>202219</v>
      </c>
      <c r="U11" s="91" t="s">
        <v>60</v>
      </c>
      <c r="V11" s="130"/>
      <c r="W11" s="130" t="s">
        <v>61</v>
      </c>
      <c r="X11" s="92" t="s">
        <v>62</v>
      </c>
      <c r="Y11" s="99">
        <f t="shared" ref="Y11" si="0">SUM(AB11:AK11)</f>
        <v>20357.29</v>
      </c>
      <c r="Z11" s="99">
        <f t="shared" ref="Z11:Z18" si="1">SUM(AQ11:AT11)</f>
        <v>3789.29</v>
      </c>
      <c r="AA11" s="100">
        <f t="shared" ref="AA11:AA18" si="2">SUM(Y11-Z11)</f>
        <v>16568</v>
      </c>
      <c r="AB11" s="100">
        <v>0</v>
      </c>
      <c r="AC11" s="100">
        <v>20357.29</v>
      </c>
      <c r="AD11" s="100">
        <v>0</v>
      </c>
      <c r="AE11" s="100">
        <v>0</v>
      </c>
      <c r="AF11" s="100">
        <v>0</v>
      </c>
      <c r="AG11" s="100">
        <v>0</v>
      </c>
      <c r="AH11" s="100">
        <v>0</v>
      </c>
      <c r="AI11" s="100">
        <v>0</v>
      </c>
      <c r="AJ11" s="100">
        <v>0</v>
      </c>
      <c r="AK11" s="100">
        <v>0</v>
      </c>
      <c r="AL11" s="100">
        <v>0</v>
      </c>
      <c r="AM11" s="100">
        <v>0</v>
      </c>
      <c r="AN11" s="100">
        <v>0</v>
      </c>
      <c r="AO11" s="100">
        <v>0</v>
      </c>
      <c r="AP11" s="100">
        <v>0</v>
      </c>
      <c r="AQ11" s="100">
        <v>0</v>
      </c>
      <c r="AR11" s="100">
        <v>3789.29</v>
      </c>
      <c r="AS11" s="100">
        <v>0</v>
      </c>
      <c r="AT11" s="100">
        <v>0</v>
      </c>
      <c r="AU11" s="55"/>
    </row>
    <row r="12" spans="1:105" s="26" customFormat="1" x14ac:dyDescent="0.2">
      <c r="A12" s="26">
        <v>2</v>
      </c>
      <c r="B12" s="91">
        <v>2</v>
      </c>
      <c r="C12" s="92" t="s">
        <v>63</v>
      </c>
      <c r="D12" s="92" t="s">
        <v>64</v>
      </c>
      <c r="E12" s="92" t="s">
        <v>65</v>
      </c>
      <c r="F12" s="92" t="s">
        <v>66</v>
      </c>
      <c r="G12" s="93" t="s">
        <v>67</v>
      </c>
      <c r="H12" s="94">
        <v>44439</v>
      </c>
      <c r="I12" s="95" t="s">
        <v>52</v>
      </c>
      <c r="J12" s="96" t="s">
        <v>53</v>
      </c>
      <c r="K12" s="91">
        <v>111</v>
      </c>
      <c r="L12" s="92" t="s">
        <v>68</v>
      </c>
      <c r="M12" s="91" t="s">
        <v>55</v>
      </c>
      <c r="N12" s="97" t="s">
        <v>69</v>
      </c>
      <c r="O12" s="92" t="s">
        <v>70</v>
      </c>
      <c r="P12" s="96" t="s">
        <v>58</v>
      </c>
      <c r="Q12" s="91" t="s">
        <v>59</v>
      </c>
      <c r="R12" s="92">
        <v>202219</v>
      </c>
      <c r="S12" s="92">
        <v>202219</v>
      </c>
      <c r="T12" s="92">
        <v>202219</v>
      </c>
      <c r="U12" s="91" t="s">
        <v>60</v>
      </c>
      <c r="V12" s="97"/>
      <c r="W12" s="130" t="s">
        <v>71</v>
      </c>
      <c r="X12" s="92" t="s">
        <v>62</v>
      </c>
      <c r="Y12" s="99">
        <f t="shared" ref="Y12:Y18" si="3">SUM(AB12:AK12)</f>
        <v>13989.62</v>
      </c>
      <c r="Z12" s="99">
        <f t="shared" si="1"/>
        <v>2291.62</v>
      </c>
      <c r="AA12" s="100">
        <f t="shared" si="2"/>
        <v>11698</v>
      </c>
      <c r="AB12" s="100">
        <v>13989.62</v>
      </c>
      <c r="AC12" s="100">
        <v>0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2291.62</v>
      </c>
      <c r="AS12" s="100">
        <v>0</v>
      </c>
      <c r="AT12" s="100">
        <v>0</v>
      </c>
      <c r="AU12" s="55"/>
      <c r="AW12" s="58"/>
      <c r="AY12" s="58"/>
    </row>
    <row r="13" spans="1:105" s="26" customFormat="1" x14ac:dyDescent="0.2">
      <c r="A13" s="26">
        <v>3</v>
      </c>
      <c r="B13" s="91">
        <v>3</v>
      </c>
      <c r="C13" s="92" t="s">
        <v>72</v>
      </c>
      <c r="D13" s="92" t="s">
        <v>73</v>
      </c>
      <c r="E13" s="92" t="s">
        <v>74</v>
      </c>
      <c r="F13" s="92" t="s">
        <v>74</v>
      </c>
      <c r="G13" s="93" t="s">
        <v>75</v>
      </c>
      <c r="H13" s="94">
        <v>44439</v>
      </c>
      <c r="I13" s="95" t="s">
        <v>52</v>
      </c>
      <c r="J13" s="96" t="s">
        <v>53</v>
      </c>
      <c r="K13" s="91">
        <v>111</v>
      </c>
      <c r="L13" s="92" t="s">
        <v>76</v>
      </c>
      <c r="M13" s="91" t="s">
        <v>55</v>
      </c>
      <c r="N13" s="97" t="s">
        <v>77</v>
      </c>
      <c r="O13" s="92" t="s">
        <v>78</v>
      </c>
      <c r="P13" s="96" t="s">
        <v>58</v>
      </c>
      <c r="Q13" s="91" t="s">
        <v>59</v>
      </c>
      <c r="R13" s="92">
        <v>202219</v>
      </c>
      <c r="S13" s="92">
        <v>202219</v>
      </c>
      <c r="T13" s="92">
        <v>202219</v>
      </c>
      <c r="U13" s="91" t="s">
        <v>60</v>
      </c>
      <c r="V13" s="97"/>
      <c r="W13" s="130" t="s">
        <v>79</v>
      </c>
      <c r="X13" s="92" t="s">
        <v>62</v>
      </c>
      <c r="Y13" s="99">
        <f t="shared" si="3"/>
        <v>9329.73</v>
      </c>
      <c r="Z13" s="99">
        <f t="shared" si="1"/>
        <v>1281.73</v>
      </c>
      <c r="AA13" s="100">
        <f t="shared" si="2"/>
        <v>8048</v>
      </c>
      <c r="AB13" s="100">
        <v>9329.73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1281.73</v>
      </c>
      <c r="AS13" s="100">
        <v>0</v>
      </c>
      <c r="AT13" s="100">
        <v>0</v>
      </c>
      <c r="AU13" s="55"/>
    </row>
    <row r="14" spans="1:105" s="26" customFormat="1" x14ac:dyDescent="0.2">
      <c r="A14" s="26">
        <v>4</v>
      </c>
      <c r="B14" s="91">
        <v>4</v>
      </c>
      <c r="C14" s="92" t="s">
        <v>80</v>
      </c>
      <c r="D14" s="92" t="s">
        <v>81</v>
      </c>
      <c r="E14" s="92" t="s">
        <v>65</v>
      </c>
      <c r="F14" s="92" t="s">
        <v>65</v>
      </c>
      <c r="G14" s="93" t="s">
        <v>82</v>
      </c>
      <c r="H14" s="94">
        <v>44439</v>
      </c>
      <c r="I14" s="95" t="s">
        <v>52</v>
      </c>
      <c r="J14" s="96" t="s">
        <v>53</v>
      </c>
      <c r="K14" s="91">
        <v>111</v>
      </c>
      <c r="L14" s="92" t="s">
        <v>83</v>
      </c>
      <c r="M14" s="91" t="s">
        <v>55</v>
      </c>
      <c r="N14" s="97" t="s">
        <v>77</v>
      </c>
      <c r="O14" s="92" t="s">
        <v>78</v>
      </c>
      <c r="P14" s="96" t="s">
        <v>58</v>
      </c>
      <c r="Q14" s="91" t="s">
        <v>59</v>
      </c>
      <c r="R14" s="92">
        <v>202219</v>
      </c>
      <c r="S14" s="92">
        <v>202219</v>
      </c>
      <c r="T14" s="92">
        <v>202219</v>
      </c>
      <c r="U14" s="91" t="s">
        <v>60</v>
      </c>
      <c r="V14" s="97"/>
      <c r="W14" s="130" t="s">
        <v>84</v>
      </c>
      <c r="X14" s="92" t="s">
        <v>62</v>
      </c>
      <c r="Y14" s="99">
        <f t="shared" si="3"/>
        <v>9329.73</v>
      </c>
      <c r="Z14" s="99">
        <f t="shared" si="1"/>
        <v>1281.73</v>
      </c>
      <c r="AA14" s="100">
        <f t="shared" si="2"/>
        <v>8048</v>
      </c>
      <c r="AB14" s="100">
        <v>9329.73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1281.73</v>
      </c>
      <c r="AS14" s="100">
        <v>0</v>
      </c>
      <c r="AT14" s="100">
        <v>0</v>
      </c>
      <c r="AU14" s="55"/>
      <c r="AW14" s="58"/>
      <c r="AY14" s="58"/>
    </row>
    <row r="15" spans="1:105" s="26" customFormat="1" x14ac:dyDescent="0.2">
      <c r="A15" s="26">
        <v>5</v>
      </c>
      <c r="B15" s="91">
        <v>5</v>
      </c>
      <c r="C15" s="92" t="s">
        <v>85</v>
      </c>
      <c r="D15" s="92" t="s">
        <v>86</v>
      </c>
      <c r="E15" s="92" t="s">
        <v>74</v>
      </c>
      <c r="F15" s="92" t="s">
        <v>87</v>
      </c>
      <c r="G15" s="93" t="s">
        <v>88</v>
      </c>
      <c r="H15" s="94">
        <v>44439</v>
      </c>
      <c r="I15" s="95" t="s">
        <v>52</v>
      </c>
      <c r="J15" s="96" t="s">
        <v>53</v>
      </c>
      <c r="K15" s="91">
        <v>111</v>
      </c>
      <c r="L15" s="92" t="s">
        <v>89</v>
      </c>
      <c r="M15" s="91" t="s">
        <v>55</v>
      </c>
      <c r="N15" s="97" t="s">
        <v>77</v>
      </c>
      <c r="O15" s="92" t="s">
        <v>78</v>
      </c>
      <c r="P15" s="96" t="s">
        <v>58</v>
      </c>
      <c r="Q15" s="91" t="s">
        <v>59</v>
      </c>
      <c r="R15" s="92">
        <v>202219</v>
      </c>
      <c r="S15" s="92">
        <v>202219</v>
      </c>
      <c r="T15" s="92">
        <v>202219</v>
      </c>
      <c r="U15" s="91" t="s">
        <v>60</v>
      </c>
      <c r="V15" s="97"/>
      <c r="W15" s="130" t="s">
        <v>90</v>
      </c>
      <c r="X15" s="92" t="s">
        <v>62</v>
      </c>
      <c r="Y15" s="99">
        <f t="shared" si="3"/>
        <v>9329.73</v>
      </c>
      <c r="Z15" s="99">
        <f t="shared" si="1"/>
        <v>1281.73</v>
      </c>
      <c r="AA15" s="100">
        <f t="shared" si="2"/>
        <v>8048</v>
      </c>
      <c r="AB15" s="100">
        <v>9329.73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1281.73</v>
      </c>
      <c r="AS15" s="100">
        <v>0</v>
      </c>
      <c r="AT15" s="100">
        <v>0</v>
      </c>
      <c r="AU15" s="55"/>
      <c r="AW15" s="58"/>
      <c r="AY15" s="58"/>
    </row>
    <row r="16" spans="1:105" s="26" customFormat="1" x14ac:dyDescent="0.2">
      <c r="A16" s="26">
        <v>6</v>
      </c>
      <c r="B16" s="91">
        <v>6</v>
      </c>
      <c r="C16" s="92" t="s">
        <v>91</v>
      </c>
      <c r="D16" s="92" t="s">
        <v>92</v>
      </c>
      <c r="E16" s="92" t="s">
        <v>74</v>
      </c>
      <c r="F16" s="92" t="s">
        <v>65</v>
      </c>
      <c r="G16" s="93" t="s">
        <v>93</v>
      </c>
      <c r="H16" s="94">
        <v>44439</v>
      </c>
      <c r="I16" s="95" t="s">
        <v>52</v>
      </c>
      <c r="J16" s="96" t="s">
        <v>53</v>
      </c>
      <c r="K16" s="91">
        <v>111</v>
      </c>
      <c r="L16" s="92" t="s">
        <v>94</v>
      </c>
      <c r="M16" s="91" t="s">
        <v>55</v>
      </c>
      <c r="N16" s="97" t="s">
        <v>77</v>
      </c>
      <c r="O16" s="92" t="s">
        <v>78</v>
      </c>
      <c r="P16" s="96" t="s">
        <v>58</v>
      </c>
      <c r="Q16" s="91" t="s">
        <v>59</v>
      </c>
      <c r="R16" s="92">
        <v>202219</v>
      </c>
      <c r="S16" s="92">
        <v>202219</v>
      </c>
      <c r="T16" s="92">
        <v>202219</v>
      </c>
      <c r="U16" s="91" t="s">
        <v>60</v>
      </c>
      <c r="V16" s="97"/>
      <c r="W16" s="130" t="s">
        <v>95</v>
      </c>
      <c r="X16" s="92" t="s">
        <v>62</v>
      </c>
      <c r="Y16" s="99">
        <f t="shared" si="3"/>
        <v>9329.73</v>
      </c>
      <c r="Z16" s="99">
        <f t="shared" si="1"/>
        <v>1281.73</v>
      </c>
      <c r="AA16" s="100">
        <f t="shared" si="2"/>
        <v>8048</v>
      </c>
      <c r="AB16" s="100">
        <v>9329.73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1281.73</v>
      </c>
      <c r="AS16" s="100">
        <v>0</v>
      </c>
      <c r="AT16" s="100">
        <v>0</v>
      </c>
      <c r="AU16" s="55"/>
    </row>
    <row r="17" spans="1:51" s="26" customFormat="1" x14ac:dyDescent="0.2">
      <c r="A17" s="26">
        <v>7</v>
      </c>
      <c r="B17" s="91">
        <v>7</v>
      </c>
      <c r="C17" s="92" t="s">
        <v>96</v>
      </c>
      <c r="D17" s="92" t="s">
        <v>97</v>
      </c>
      <c r="E17" s="92" t="s">
        <v>65</v>
      </c>
      <c r="F17" s="92" t="s">
        <v>74</v>
      </c>
      <c r="G17" s="93" t="s">
        <v>98</v>
      </c>
      <c r="H17" s="94">
        <v>44439</v>
      </c>
      <c r="I17" s="95" t="s">
        <v>52</v>
      </c>
      <c r="J17" s="96" t="s">
        <v>53</v>
      </c>
      <c r="K17" s="91">
        <v>111</v>
      </c>
      <c r="L17" s="92" t="s">
        <v>99</v>
      </c>
      <c r="M17" s="91" t="s">
        <v>55</v>
      </c>
      <c r="N17" s="97" t="s">
        <v>77</v>
      </c>
      <c r="O17" s="92" t="s">
        <v>78</v>
      </c>
      <c r="P17" s="96" t="s">
        <v>58</v>
      </c>
      <c r="Q17" s="91" t="s">
        <v>59</v>
      </c>
      <c r="R17" s="92">
        <v>202219</v>
      </c>
      <c r="S17" s="92">
        <v>202219</v>
      </c>
      <c r="T17" s="92">
        <v>202219</v>
      </c>
      <c r="U17" s="91" t="s">
        <v>60</v>
      </c>
      <c r="V17" s="97"/>
      <c r="W17" s="130" t="s">
        <v>100</v>
      </c>
      <c r="X17" s="92" t="s">
        <v>62</v>
      </c>
      <c r="Y17" s="99">
        <f t="shared" si="3"/>
        <v>9329.73</v>
      </c>
      <c r="Z17" s="99">
        <f t="shared" si="1"/>
        <v>1281.73</v>
      </c>
      <c r="AA17" s="100">
        <f t="shared" si="2"/>
        <v>8048</v>
      </c>
      <c r="AB17" s="100">
        <v>9329.73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1281.73</v>
      </c>
      <c r="AS17" s="100">
        <v>0</v>
      </c>
      <c r="AT17" s="100">
        <v>0</v>
      </c>
      <c r="AU17" s="55"/>
    </row>
    <row r="18" spans="1:51" s="26" customFormat="1" x14ac:dyDescent="0.2">
      <c r="A18" s="26">
        <v>8</v>
      </c>
      <c r="B18" s="91">
        <v>8</v>
      </c>
      <c r="C18" s="92" t="s">
        <v>101</v>
      </c>
      <c r="D18" s="92" t="s">
        <v>102</v>
      </c>
      <c r="E18" s="92" t="s">
        <v>103</v>
      </c>
      <c r="F18" s="92" t="s">
        <v>104</v>
      </c>
      <c r="G18" s="93" t="s">
        <v>105</v>
      </c>
      <c r="H18" s="94">
        <v>44439</v>
      </c>
      <c r="I18" s="95" t="s">
        <v>52</v>
      </c>
      <c r="J18" s="96" t="s">
        <v>53</v>
      </c>
      <c r="K18" s="91">
        <v>111</v>
      </c>
      <c r="L18" s="92" t="s">
        <v>106</v>
      </c>
      <c r="M18" s="91" t="s">
        <v>55</v>
      </c>
      <c r="N18" s="97" t="s">
        <v>77</v>
      </c>
      <c r="O18" s="92" t="s">
        <v>78</v>
      </c>
      <c r="P18" s="96" t="s">
        <v>58</v>
      </c>
      <c r="Q18" s="91" t="s">
        <v>59</v>
      </c>
      <c r="R18" s="92">
        <v>202219</v>
      </c>
      <c r="S18" s="92">
        <v>202219</v>
      </c>
      <c r="T18" s="92">
        <v>202219</v>
      </c>
      <c r="U18" s="91" t="s">
        <v>60</v>
      </c>
      <c r="V18" s="97"/>
      <c r="W18" s="130" t="s">
        <v>107</v>
      </c>
      <c r="X18" s="92" t="s">
        <v>62</v>
      </c>
      <c r="Y18" s="99">
        <f t="shared" si="3"/>
        <v>9329.73</v>
      </c>
      <c r="Z18" s="99">
        <f t="shared" si="1"/>
        <v>1281.73</v>
      </c>
      <c r="AA18" s="100">
        <f t="shared" si="2"/>
        <v>8048</v>
      </c>
      <c r="AB18" s="100">
        <v>9329.73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1281.73</v>
      </c>
      <c r="AS18" s="100">
        <v>0</v>
      </c>
      <c r="AT18" s="100">
        <v>0</v>
      </c>
      <c r="AU18" s="55"/>
    </row>
    <row r="19" spans="1:51" s="26" customFormat="1" x14ac:dyDescent="0.2">
      <c r="B19" s="91"/>
      <c r="C19" s="92"/>
      <c r="D19" s="92"/>
      <c r="E19" s="92"/>
      <c r="F19" s="92"/>
      <c r="G19" s="93"/>
      <c r="H19" s="94"/>
      <c r="I19" s="95"/>
      <c r="J19" s="96"/>
      <c r="K19" s="91"/>
      <c r="L19" s="92"/>
      <c r="M19" s="91"/>
      <c r="N19" s="97"/>
      <c r="O19" s="92"/>
      <c r="P19" s="96"/>
      <c r="Q19" s="91"/>
      <c r="R19" s="92"/>
      <c r="S19" s="92"/>
      <c r="T19" s="92"/>
      <c r="U19" s="91"/>
      <c r="V19" s="97"/>
      <c r="W19" s="130"/>
      <c r="X19" s="92"/>
      <c r="Y19" s="187">
        <f>SUM(Y11:Y18)</f>
        <v>90325.289999999979</v>
      </c>
      <c r="Z19" s="187">
        <f t="shared" ref="Z19:AT19" si="4">SUM(Z11:Z18)</f>
        <v>13771.289999999997</v>
      </c>
      <c r="AA19" s="187">
        <f t="shared" si="4"/>
        <v>76554</v>
      </c>
      <c r="AB19" s="187">
        <f t="shared" si="4"/>
        <v>69967.999999999985</v>
      </c>
      <c r="AC19" s="187">
        <f t="shared" si="4"/>
        <v>20357.29</v>
      </c>
      <c r="AD19" s="187">
        <f t="shared" si="4"/>
        <v>0</v>
      </c>
      <c r="AE19" s="187">
        <f t="shared" si="4"/>
        <v>0</v>
      </c>
      <c r="AF19" s="187">
        <f t="shared" si="4"/>
        <v>0</v>
      </c>
      <c r="AG19" s="187">
        <f t="shared" si="4"/>
        <v>0</v>
      </c>
      <c r="AH19" s="187">
        <f t="shared" si="4"/>
        <v>0</v>
      </c>
      <c r="AI19" s="187">
        <f t="shared" si="4"/>
        <v>0</v>
      </c>
      <c r="AJ19" s="187">
        <f t="shared" si="4"/>
        <v>0</v>
      </c>
      <c r="AK19" s="187">
        <f t="shared" si="4"/>
        <v>0</v>
      </c>
      <c r="AL19" s="187">
        <f t="shared" si="4"/>
        <v>0</v>
      </c>
      <c r="AM19" s="187">
        <f t="shared" si="4"/>
        <v>0</v>
      </c>
      <c r="AN19" s="187">
        <f t="shared" si="4"/>
        <v>0</v>
      </c>
      <c r="AO19" s="187">
        <f t="shared" si="4"/>
        <v>0</v>
      </c>
      <c r="AP19" s="187">
        <f t="shared" si="4"/>
        <v>0</v>
      </c>
      <c r="AQ19" s="187">
        <f t="shared" si="4"/>
        <v>0</v>
      </c>
      <c r="AR19" s="187">
        <f t="shared" si="4"/>
        <v>13771.289999999997</v>
      </c>
      <c r="AS19" s="187">
        <f t="shared" si="4"/>
        <v>0</v>
      </c>
      <c r="AT19" s="187">
        <f t="shared" si="4"/>
        <v>0</v>
      </c>
      <c r="AU19" s="55"/>
    </row>
    <row r="20" spans="1:51" s="26" customFormat="1" x14ac:dyDescent="0.2">
      <c r="B20" s="91"/>
      <c r="C20" s="92"/>
      <c r="D20" s="92"/>
      <c r="E20" s="92"/>
      <c r="F20" s="92"/>
      <c r="G20" s="93"/>
      <c r="H20" s="94"/>
      <c r="I20" s="95"/>
      <c r="J20" s="96"/>
      <c r="K20" s="91"/>
      <c r="L20" s="92"/>
      <c r="M20" s="91"/>
      <c r="N20" s="97"/>
      <c r="O20" s="92"/>
      <c r="P20" s="96"/>
      <c r="Q20" s="91"/>
      <c r="R20" s="92"/>
      <c r="S20" s="92"/>
      <c r="T20" s="92"/>
      <c r="U20" s="91"/>
      <c r="V20" s="97"/>
      <c r="W20" s="130"/>
      <c r="X20" s="92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55"/>
    </row>
    <row r="21" spans="1:51" s="26" customFormat="1" x14ac:dyDescent="0.2">
      <c r="A21" s="26">
        <v>9</v>
      </c>
      <c r="B21" s="91">
        <v>9</v>
      </c>
      <c r="C21" s="92" t="s">
        <v>108</v>
      </c>
      <c r="D21" s="92" t="s">
        <v>109</v>
      </c>
      <c r="E21" s="92" t="s">
        <v>110</v>
      </c>
      <c r="F21" s="92" t="s">
        <v>111</v>
      </c>
      <c r="G21" s="93" t="s">
        <v>112</v>
      </c>
      <c r="H21" s="94">
        <v>31418</v>
      </c>
      <c r="I21" s="95" t="s">
        <v>52</v>
      </c>
      <c r="J21" s="96" t="s">
        <v>113</v>
      </c>
      <c r="K21" s="91">
        <v>115</v>
      </c>
      <c r="L21" s="92" t="s">
        <v>114</v>
      </c>
      <c r="M21" s="91" t="s">
        <v>115</v>
      </c>
      <c r="N21" s="97" t="s">
        <v>77</v>
      </c>
      <c r="O21" s="92" t="s">
        <v>78</v>
      </c>
      <c r="P21" s="96" t="s">
        <v>58</v>
      </c>
      <c r="Q21" s="91" t="s">
        <v>116</v>
      </c>
      <c r="R21" s="92">
        <v>202219</v>
      </c>
      <c r="S21" s="92">
        <v>202219</v>
      </c>
      <c r="T21" s="92">
        <v>202219</v>
      </c>
      <c r="U21" s="91" t="s">
        <v>60</v>
      </c>
      <c r="V21" s="97"/>
      <c r="W21" s="98">
        <v>920321</v>
      </c>
      <c r="X21" s="92" t="s">
        <v>62</v>
      </c>
      <c r="Y21" s="99">
        <f t="shared" ref="Y21" si="5">SUM(AB21:AK21)</f>
        <v>6033.62</v>
      </c>
      <c r="Z21" s="99">
        <f t="shared" ref="Z21" si="6">SUM(AQ21:AT21)</f>
        <v>582.62</v>
      </c>
      <c r="AA21" s="100">
        <f t="shared" ref="AA21" si="7">SUM(Y21-Z21)</f>
        <v>5451</v>
      </c>
      <c r="AB21" s="100">
        <v>0</v>
      </c>
      <c r="AC21" s="100">
        <v>0</v>
      </c>
      <c r="AD21" s="100">
        <v>0</v>
      </c>
      <c r="AE21" s="100">
        <v>5335.62</v>
      </c>
      <c r="AF21" s="131">
        <v>0</v>
      </c>
      <c r="AG21" s="100">
        <v>0</v>
      </c>
      <c r="AH21" s="100">
        <v>0</v>
      </c>
      <c r="AI21" s="131">
        <v>148</v>
      </c>
      <c r="AJ21" s="100">
        <v>550</v>
      </c>
      <c r="AK21" s="100">
        <v>0</v>
      </c>
      <c r="AL21" s="100">
        <v>0</v>
      </c>
      <c r="AM21" s="100">
        <v>0</v>
      </c>
      <c r="AN21" s="100">
        <v>0</v>
      </c>
      <c r="AO21" s="100">
        <v>0</v>
      </c>
      <c r="AP21" s="100">
        <v>0</v>
      </c>
      <c r="AQ21" s="100">
        <v>107</v>
      </c>
      <c r="AR21" s="100">
        <v>475.62</v>
      </c>
      <c r="AS21" s="100">
        <v>0</v>
      </c>
      <c r="AT21" s="100">
        <v>0</v>
      </c>
      <c r="AU21" s="55"/>
    </row>
    <row r="22" spans="1:51" s="26" customFormat="1" x14ac:dyDescent="0.2">
      <c r="B22" s="91"/>
      <c r="C22" s="92"/>
      <c r="D22" s="92"/>
      <c r="E22" s="92"/>
      <c r="F22" s="92"/>
      <c r="G22" s="93"/>
      <c r="H22" s="94"/>
      <c r="I22" s="95"/>
      <c r="J22" s="96"/>
      <c r="K22" s="91"/>
      <c r="L22" s="92"/>
      <c r="M22" s="91"/>
      <c r="N22" s="97"/>
      <c r="O22" s="92"/>
      <c r="P22" s="96"/>
      <c r="Q22" s="91"/>
      <c r="R22" s="92"/>
      <c r="S22" s="92"/>
      <c r="T22" s="92"/>
      <c r="U22" s="91"/>
      <c r="V22" s="97"/>
      <c r="W22" s="98"/>
      <c r="X22" s="92"/>
      <c r="Y22" s="187">
        <f>SUM(Y21)</f>
        <v>6033.62</v>
      </c>
      <c r="Z22" s="187">
        <f t="shared" ref="Z22:AT22" si="8">SUM(Z21)</f>
        <v>582.62</v>
      </c>
      <c r="AA22" s="187">
        <f t="shared" si="8"/>
        <v>5451</v>
      </c>
      <c r="AB22" s="187">
        <f t="shared" si="8"/>
        <v>0</v>
      </c>
      <c r="AC22" s="187">
        <f t="shared" si="8"/>
        <v>0</v>
      </c>
      <c r="AD22" s="187">
        <f t="shared" si="8"/>
        <v>0</v>
      </c>
      <c r="AE22" s="187">
        <f t="shared" si="8"/>
        <v>5335.62</v>
      </c>
      <c r="AF22" s="187">
        <f t="shared" si="8"/>
        <v>0</v>
      </c>
      <c r="AG22" s="187">
        <f t="shared" si="8"/>
        <v>0</v>
      </c>
      <c r="AH22" s="187">
        <f t="shared" si="8"/>
        <v>0</v>
      </c>
      <c r="AI22" s="187">
        <f t="shared" si="8"/>
        <v>148</v>
      </c>
      <c r="AJ22" s="187">
        <f t="shared" si="8"/>
        <v>550</v>
      </c>
      <c r="AK22" s="187">
        <f t="shared" si="8"/>
        <v>0</v>
      </c>
      <c r="AL22" s="187">
        <f t="shared" si="8"/>
        <v>0</v>
      </c>
      <c r="AM22" s="187">
        <f t="shared" si="8"/>
        <v>0</v>
      </c>
      <c r="AN22" s="187">
        <f t="shared" si="8"/>
        <v>0</v>
      </c>
      <c r="AO22" s="187">
        <f t="shared" si="8"/>
        <v>0</v>
      </c>
      <c r="AP22" s="187">
        <f t="shared" si="8"/>
        <v>0</v>
      </c>
      <c r="AQ22" s="187">
        <f t="shared" si="8"/>
        <v>107</v>
      </c>
      <c r="AR22" s="187">
        <f t="shared" si="8"/>
        <v>475.62</v>
      </c>
      <c r="AS22" s="187">
        <f t="shared" si="8"/>
        <v>0</v>
      </c>
      <c r="AT22" s="187">
        <f t="shared" si="8"/>
        <v>0</v>
      </c>
      <c r="AU22" s="55"/>
    </row>
    <row r="23" spans="1:51" s="26" customFormat="1" x14ac:dyDescent="0.2">
      <c r="A23" s="26">
        <v>10</v>
      </c>
      <c r="B23" s="91">
        <v>10</v>
      </c>
      <c r="C23" s="92" t="s">
        <v>117</v>
      </c>
      <c r="D23" s="92" t="s">
        <v>118</v>
      </c>
      <c r="E23" s="92" t="s">
        <v>74</v>
      </c>
      <c r="F23" s="92" t="s">
        <v>119</v>
      </c>
      <c r="G23" s="93" t="s">
        <v>120</v>
      </c>
      <c r="H23" s="94">
        <v>35536</v>
      </c>
      <c r="I23" s="95" t="s">
        <v>52</v>
      </c>
      <c r="J23" s="96" t="s">
        <v>113</v>
      </c>
      <c r="K23" s="91">
        <v>115</v>
      </c>
      <c r="L23" s="92" t="s">
        <v>114</v>
      </c>
      <c r="M23" s="91" t="s">
        <v>115</v>
      </c>
      <c r="N23" s="97" t="s">
        <v>121</v>
      </c>
      <c r="O23" s="92" t="s">
        <v>122</v>
      </c>
      <c r="P23" s="96" t="s">
        <v>58</v>
      </c>
      <c r="Q23" s="91" t="s">
        <v>116</v>
      </c>
      <c r="R23" s="92">
        <v>202219</v>
      </c>
      <c r="S23" s="92">
        <v>202219</v>
      </c>
      <c r="T23" s="92">
        <v>202219</v>
      </c>
      <c r="U23" s="91" t="s">
        <v>60</v>
      </c>
      <c r="V23" s="97"/>
      <c r="W23" s="98">
        <v>177069</v>
      </c>
      <c r="X23" s="92" t="s">
        <v>62</v>
      </c>
      <c r="Y23" s="99">
        <f>SUM(AB23:AK23)</f>
        <v>5986.38</v>
      </c>
      <c r="Z23" s="99">
        <f>SUM(AQ23:AT23)</f>
        <v>556.38</v>
      </c>
      <c r="AA23" s="100">
        <f>SUM(Y23-Z23)</f>
        <v>5430</v>
      </c>
      <c r="AB23" s="100">
        <v>0</v>
      </c>
      <c r="AC23" s="100">
        <v>0</v>
      </c>
      <c r="AD23" s="100">
        <v>0</v>
      </c>
      <c r="AE23" s="100">
        <v>5190.38</v>
      </c>
      <c r="AF23" s="132">
        <v>0</v>
      </c>
      <c r="AG23" s="100">
        <v>0</v>
      </c>
      <c r="AH23" s="100">
        <v>0</v>
      </c>
      <c r="AI23" s="132">
        <v>135</v>
      </c>
      <c r="AJ23" s="133">
        <v>550</v>
      </c>
      <c r="AK23" s="100">
        <v>111</v>
      </c>
      <c r="AL23" s="100">
        <v>0</v>
      </c>
      <c r="AM23" s="100">
        <v>0</v>
      </c>
      <c r="AN23" s="100">
        <v>0</v>
      </c>
      <c r="AO23" s="100">
        <v>0</v>
      </c>
      <c r="AP23" s="100">
        <v>0</v>
      </c>
      <c r="AQ23" s="100">
        <v>104</v>
      </c>
      <c r="AR23" s="100">
        <v>452.38</v>
      </c>
      <c r="AS23" s="100">
        <v>0</v>
      </c>
      <c r="AT23" s="100">
        <v>0</v>
      </c>
      <c r="AU23" s="55"/>
      <c r="AW23" s="58"/>
      <c r="AY23" s="58"/>
    </row>
    <row r="24" spans="1:51" s="26" customFormat="1" x14ac:dyDescent="0.2">
      <c r="B24" s="91"/>
      <c r="C24" s="92"/>
      <c r="D24" s="92"/>
      <c r="E24" s="92"/>
      <c r="F24" s="92"/>
      <c r="G24" s="93"/>
      <c r="H24" s="94"/>
      <c r="I24" s="95"/>
      <c r="J24" s="96"/>
      <c r="K24" s="91"/>
      <c r="L24" s="92"/>
      <c r="M24" s="91"/>
      <c r="N24" s="97"/>
      <c r="O24" s="92"/>
      <c r="P24" s="96"/>
      <c r="Q24" s="91"/>
      <c r="R24" s="92"/>
      <c r="S24" s="92"/>
      <c r="T24" s="92"/>
      <c r="U24" s="91"/>
      <c r="V24" s="97"/>
      <c r="W24" s="98"/>
      <c r="X24" s="92"/>
      <c r="Y24" s="187">
        <f>SUM(Y23)</f>
        <v>5986.38</v>
      </c>
      <c r="Z24" s="187">
        <f t="shared" ref="Z24:AT24" si="9">SUM(Z23)</f>
        <v>556.38</v>
      </c>
      <c r="AA24" s="187">
        <f t="shared" si="9"/>
        <v>5430</v>
      </c>
      <c r="AB24" s="187">
        <f t="shared" si="9"/>
        <v>0</v>
      </c>
      <c r="AC24" s="187">
        <f t="shared" si="9"/>
        <v>0</v>
      </c>
      <c r="AD24" s="187">
        <f t="shared" si="9"/>
        <v>0</v>
      </c>
      <c r="AE24" s="187">
        <f t="shared" si="9"/>
        <v>5190.38</v>
      </c>
      <c r="AF24" s="187">
        <f t="shared" si="9"/>
        <v>0</v>
      </c>
      <c r="AG24" s="187">
        <f t="shared" si="9"/>
        <v>0</v>
      </c>
      <c r="AH24" s="187">
        <f t="shared" si="9"/>
        <v>0</v>
      </c>
      <c r="AI24" s="187">
        <f t="shared" si="9"/>
        <v>135</v>
      </c>
      <c r="AJ24" s="187">
        <f t="shared" si="9"/>
        <v>550</v>
      </c>
      <c r="AK24" s="187">
        <f t="shared" si="9"/>
        <v>111</v>
      </c>
      <c r="AL24" s="187">
        <f t="shared" si="9"/>
        <v>0</v>
      </c>
      <c r="AM24" s="187">
        <f t="shared" si="9"/>
        <v>0</v>
      </c>
      <c r="AN24" s="187">
        <f t="shared" si="9"/>
        <v>0</v>
      </c>
      <c r="AO24" s="187">
        <f t="shared" si="9"/>
        <v>0</v>
      </c>
      <c r="AP24" s="187">
        <f t="shared" si="9"/>
        <v>0</v>
      </c>
      <c r="AQ24" s="187">
        <f t="shared" si="9"/>
        <v>104</v>
      </c>
      <c r="AR24" s="187">
        <f t="shared" si="9"/>
        <v>452.38</v>
      </c>
      <c r="AS24" s="187">
        <f t="shared" si="9"/>
        <v>0</v>
      </c>
      <c r="AT24" s="187">
        <f t="shared" si="9"/>
        <v>0</v>
      </c>
      <c r="AU24" s="55"/>
      <c r="AW24" s="58"/>
      <c r="AY24" s="58"/>
    </row>
    <row r="25" spans="1:51" s="26" customFormat="1" x14ac:dyDescent="0.2">
      <c r="A25" s="26">
        <v>11</v>
      </c>
      <c r="B25" s="91">
        <v>11</v>
      </c>
      <c r="C25" s="92" t="s">
        <v>123</v>
      </c>
      <c r="D25" s="92" t="s">
        <v>124</v>
      </c>
      <c r="E25" s="92" t="s">
        <v>74</v>
      </c>
      <c r="F25" s="92" t="s">
        <v>125</v>
      </c>
      <c r="G25" s="93" t="s">
        <v>126</v>
      </c>
      <c r="H25" s="94">
        <v>39398</v>
      </c>
      <c r="I25" s="95" t="s">
        <v>52</v>
      </c>
      <c r="J25" s="96" t="s">
        <v>113</v>
      </c>
      <c r="K25" s="91">
        <v>115</v>
      </c>
      <c r="L25" s="92" t="s">
        <v>127</v>
      </c>
      <c r="M25" s="91" t="s">
        <v>115</v>
      </c>
      <c r="N25" s="97" t="s">
        <v>128</v>
      </c>
      <c r="O25" s="92" t="s">
        <v>129</v>
      </c>
      <c r="P25" s="96" t="s">
        <v>58</v>
      </c>
      <c r="Q25" s="91" t="s">
        <v>116</v>
      </c>
      <c r="R25" s="92">
        <v>202219</v>
      </c>
      <c r="S25" s="92">
        <v>202219</v>
      </c>
      <c r="T25" s="92">
        <v>202219</v>
      </c>
      <c r="U25" s="91" t="s">
        <v>60</v>
      </c>
      <c r="V25" s="97"/>
      <c r="W25" s="98">
        <v>234232</v>
      </c>
      <c r="X25" s="92" t="s">
        <v>62</v>
      </c>
      <c r="Y25" s="99">
        <f t="shared" ref="Y25:Y30" si="10">SUM(AB25:AK25)</f>
        <v>5683.9</v>
      </c>
      <c r="Z25" s="99">
        <f t="shared" ref="Z25:Z30" si="11">SUM(AQ25:AT25)</f>
        <v>526.9</v>
      </c>
      <c r="AA25" s="100">
        <f t="shared" ref="AA25:AA30" si="12">SUM(Y25-Z25)</f>
        <v>5157</v>
      </c>
      <c r="AB25" s="100">
        <v>0</v>
      </c>
      <c r="AC25" s="100">
        <v>0</v>
      </c>
      <c r="AD25" s="100">
        <v>0</v>
      </c>
      <c r="AE25" s="100">
        <v>5024.8999999999996</v>
      </c>
      <c r="AF25" s="131">
        <v>0</v>
      </c>
      <c r="AG25" s="100">
        <v>0</v>
      </c>
      <c r="AH25" s="100">
        <v>0</v>
      </c>
      <c r="AI25" s="131">
        <v>109</v>
      </c>
      <c r="AJ25" s="100">
        <v>550</v>
      </c>
      <c r="AK25" s="100">
        <v>0</v>
      </c>
      <c r="AL25" s="100">
        <v>0</v>
      </c>
      <c r="AM25" s="100">
        <v>0</v>
      </c>
      <c r="AN25" s="100">
        <v>0</v>
      </c>
      <c r="AO25" s="100">
        <v>0</v>
      </c>
      <c r="AP25" s="100">
        <v>0</v>
      </c>
      <c r="AQ25" s="100">
        <v>101</v>
      </c>
      <c r="AR25" s="100">
        <v>425.9</v>
      </c>
      <c r="AS25" s="100">
        <v>0</v>
      </c>
      <c r="AT25" s="100">
        <v>0</v>
      </c>
      <c r="AU25" s="55"/>
      <c r="AW25" s="58"/>
      <c r="AY25" s="58"/>
    </row>
    <row r="26" spans="1:51" s="26" customFormat="1" x14ac:dyDescent="0.2">
      <c r="A26" s="26">
        <v>12</v>
      </c>
      <c r="B26" s="91">
        <v>12</v>
      </c>
      <c r="C26" s="92" t="s">
        <v>130</v>
      </c>
      <c r="D26" s="92" t="s">
        <v>131</v>
      </c>
      <c r="E26" s="92" t="s">
        <v>132</v>
      </c>
      <c r="F26" s="92" t="s">
        <v>133</v>
      </c>
      <c r="G26" s="93" t="s">
        <v>134</v>
      </c>
      <c r="H26" s="94">
        <v>39398</v>
      </c>
      <c r="I26" s="95" t="s">
        <v>52</v>
      </c>
      <c r="J26" s="96" t="s">
        <v>113</v>
      </c>
      <c r="K26" s="91">
        <v>115</v>
      </c>
      <c r="L26" s="92" t="s">
        <v>127</v>
      </c>
      <c r="M26" s="91" t="s">
        <v>115</v>
      </c>
      <c r="N26" s="97" t="s">
        <v>128</v>
      </c>
      <c r="O26" s="92" t="s">
        <v>129</v>
      </c>
      <c r="P26" s="96" t="s">
        <v>58</v>
      </c>
      <c r="Q26" s="91" t="s">
        <v>116</v>
      </c>
      <c r="R26" s="92">
        <v>202219</v>
      </c>
      <c r="S26" s="92">
        <v>202219</v>
      </c>
      <c r="T26" s="92">
        <v>202219</v>
      </c>
      <c r="U26" s="91" t="s">
        <v>60</v>
      </c>
      <c r="V26" s="97"/>
      <c r="W26" s="98">
        <v>270248</v>
      </c>
      <c r="X26" s="92" t="s">
        <v>62</v>
      </c>
      <c r="Y26" s="99">
        <f t="shared" si="10"/>
        <v>5343.39</v>
      </c>
      <c r="Z26" s="99">
        <f t="shared" si="11"/>
        <v>457.39</v>
      </c>
      <c r="AA26" s="100">
        <f t="shared" si="12"/>
        <v>4886</v>
      </c>
      <c r="AB26" s="100">
        <v>0</v>
      </c>
      <c r="AC26" s="100">
        <v>0</v>
      </c>
      <c r="AD26" s="100">
        <v>0</v>
      </c>
      <c r="AE26" s="100">
        <v>4600.8900000000003</v>
      </c>
      <c r="AF26" s="131">
        <v>0</v>
      </c>
      <c r="AG26" s="100">
        <v>0</v>
      </c>
      <c r="AH26" s="100">
        <v>0</v>
      </c>
      <c r="AI26" s="131">
        <v>109</v>
      </c>
      <c r="AJ26" s="100">
        <v>550</v>
      </c>
      <c r="AK26" s="100">
        <v>83.5</v>
      </c>
      <c r="AL26" s="100">
        <v>0</v>
      </c>
      <c r="AM26" s="100">
        <v>0</v>
      </c>
      <c r="AN26" s="100">
        <v>0</v>
      </c>
      <c r="AO26" s="100">
        <v>0</v>
      </c>
      <c r="AP26" s="100">
        <v>0</v>
      </c>
      <c r="AQ26" s="100">
        <v>92</v>
      </c>
      <c r="AR26" s="100">
        <v>365.39</v>
      </c>
      <c r="AS26" s="100">
        <v>0</v>
      </c>
      <c r="AT26" s="100">
        <v>0</v>
      </c>
      <c r="AU26" s="55"/>
      <c r="AW26" s="58"/>
      <c r="AY26" s="58"/>
    </row>
    <row r="27" spans="1:51" s="26" customFormat="1" x14ac:dyDescent="0.2">
      <c r="A27" s="26">
        <v>13</v>
      </c>
      <c r="B27" s="91">
        <v>13</v>
      </c>
      <c r="C27" s="92" t="s">
        <v>135</v>
      </c>
      <c r="D27" s="92" t="s">
        <v>136</v>
      </c>
      <c r="E27" s="92" t="s">
        <v>74</v>
      </c>
      <c r="F27" s="92" t="s">
        <v>74</v>
      </c>
      <c r="G27" s="93" t="s">
        <v>137</v>
      </c>
      <c r="H27" s="94">
        <v>39463</v>
      </c>
      <c r="I27" s="95" t="s">
        <v>52</v>
      </c>
      <c r="J27" s="96" t="s">
        <v>113</v>
      </c>
      <c r="K27" s="91">
        <v>115</v>
      </c>
      <c r="L27" s="92" t="s">
        <v>138</v>
      </c>
      <c r="M27" s="91" t="s">
        <v>115</v>
      </c>
      <c r="N27" s="97" t="s">
        <v>128</v>
      </c>
      <c r="O27" s="92" t="s">
        <v>129</v>
      </c>
      <c r="P27" s="96" t="s">
        <v>58</v>
      </c>
      <c r="Q27" s="91" t="s">
        <v>116</v>
      </c>
      <c r="R27" s="92">
        <v>202219</v>
      </c>
      <c r="S27" s="92">
        <v>202219</v>
      </c>
      <c r="T27" s="92">
        <v>202219</v>
      </c>
      <c r="U27" s="91" t="s">
        <v>60</v>
      </c>
      <c r="V27" s="97"/>
      <c r="W27" s="98">
        <v>797586</v>
      </c>
      <c r="X27" s="92" t="s">
        <v>62</v>
      </c>
      <c r="Y27" s="99">
        <f t="shared" si="10"/>
        <v>5370.33</v>
      </c>
      <c r="Z27" s="99">
        <f t="shared" si="11"/>
        <v>457.33</v>
      </c>
      <c r="AA27" s="100">
        <f t="shared" si="12"/>
        <v>4913</v>
      </c>
      <c r="AB27" s="100">
        <v>0</v>
      </c>
      <c r="AC27" s="100">
        <v>0</v>
      </c>
      <c r="AD27" s="100">
        <v>0</v>
      </c>
      <c r="AE27" s="100">
        <v>4600.33</v>
      </c>
      <c r="AF27" s="131">
        <v>0</v>
      </c>
      <c r="AG27" s="100">
        <v>0</v>
      </c>
      <c r="AH27" s="100">
        <v>0</v>
      </c>
      <c r="AI27" s="131">
        <v>109</v>
      </c>
      <c r="AJ27" s="100">
        <v>550</v>
      </c>
      <c r="AK27" s="100">
        <v>111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92</v>
      </c>
      <c r="AR27" s="100">
        <v>365.33</v>
      </c>
      <c r="AS27" s="100">
        <v>0</v>
      </c>
      <c r="AT27" s="100">
        <v>0</v>
      </c>
      <c r="AU27" s="55"/>
      <c r="AW27" s="58"/>
      <c r="AY27" s="58"/>
    </row>
    <row r="28" spans="1:51" s="26" customFormat="1" x14ac:dyDescent="0.2">
      <c r="A28" s="26">
        <v>14</v>
      </c>
      <c r="B28" s="91">
        <v>14</v>
      </c>
      <c r="C28" s="92" t="s">
        <v>139</v>
      </c>
      <c r="D28" s="92" t="s">
        <v>140</v>
      </c>
      <c r="E28" s="92" t="s">
        <v>50</v>
      </c>
      <c r="F28" s="92" t="s">
        <v>119</v>
      </c>
      <c r="G28" s="93" t="s">
        <v>141</v>
      </c>
      <c r="H28" s="94">
        <v>31418</v>
      </c>
      <c r="I28" s="95" t="s">
        <v>52</v>
      </c>
      <c r="J28" s="96" t="s">
        <v>113</v>
      </c>
      <c r="K28" s="91">
        <v>115</v>
      </c>
      <c r="L28" s="92" t="s">
        <v>138</v>
      </c>
      <c r="M28" s="91" t="s">
        <v>115</v>
      </c>
      <c r="N28" s="97" t="s">
        <v>128</v>
      </c>
      <c r="O28" s="92" t="s">
        <v>129</v>
      </c>
      <c r="P28" s="96" t="s">
        <v>58</v>
      </c>
      <c r="Q28" s="91" t="s">
        <v>116</v>
      </c>
      <c r="R28" s="92">
        <v>202219</v>
      </c>
      <c r="S28" s="92">
        <v>202219</v>
      </c>
      <c r="T28" s="92">
        <v>202219</v>
      </c>
      <c r="U28" s="91" t="s">
        <v>60</v>
      </c>
      <c r="V28" s="97"/>
      <c r="W28" s="98">
        <v>797594</v>
      </c>
      <c r="X28" s="92" t="s">
        <v>62</v>
      </c>
      <c r="Y28" s="99">
        <f t="shared" si="10"/>
        <v>5843.81</v>
      </c>
      <c r="Z28" s="99">
        <f t="shared" si="11"/>
        <v>526.80999999999995</v>
      </c>
      <c r="AA28" s="100">
        <f t="shared" si="12"/>
        <v>5317</v>
      </c>
      <c r="AB28" s="100">
        <v>0</v>
      </c>
      <c r="AC28" s="100">
        <v>0</v>
      </c>
      <c r="AD28" s="100">
        <v>0</v>
      </c>
      <c r="AE28" s="100">
        <v>5024.3100000000004</v>
      </c>
      <c r="AF28" s="131">
        <v>0</v>
      </c>
      <c r="AG28" s="100">
        <v>0</v>
      </c>
      <c r="AH28" s="100">
        <v>0</v>
      </c>
      <c r="AI28" s="131">
        <v>148</v>
      </c>
      <c r="AJ28" s="100">
        <v>550</v>
      </c>
      <c r="AK28" s="100">
        <v>121.5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101</v>
      </c>
      <c r="AR28" s="100">
        <v>425.81</v>
      </c>
      <c r="AS28" s="100">
        <v>0</v>
      </c>
      <c r="AT28" s="100">
        <v>0</v>
      </c>
      <c r="AU28" s="55"/>
      <c r="AW28" s="58"/>
      <c r="AY28" s="58"/>
    </row>
    <row r="29" spans="1:51" s="26" customFormat="1" x14ac:dyDescent="0.2">
      <c r="A29" s="26">
        <v>15</v>
      </c>
      <c r="B29" s="91">
        <v>15</v>
      </c>
      <c r="C29" s="92" t="s">
        <v>142</v>
      </c>
      <c r="D29" s="92" t="s">
        <v>143</v>
      </c>
      <c r="E29" s="92" t="s">
        <v>65</v>
      </c>
      <c r="F29" s="92" t="s">
        <v>74</v>
      </c>
      <c r="G29" s="93" t="s">
        <v>144</v>
      </c>
      <c r="H29" s="94">
        <v>35298</v>
      </c>
      <c r="I29" s="95" t="s">
        <v>52</v>
      </c>
      <c r="J29" s="96" t="s">
        <v>113</v>
      </c>
      <c r="K29" s="91">
        <v>115</v>
      </c>
      <c r="L29" s="92" t="s">
        <v>127</v>
      </c>
      <c r="M29" s="91" t="s">
        <v>115</v>
      </c>
      <c r="N29" s="97" t="s">
        <v>128</v>
      </c>
      <c r="O29" s="92" t="s">
        <v>129</v>
      </c>
      <c r="P29" s="96" t="s">
        <v>58</v>
      </c>
      <c r="Q29" s="91" t="s">
        <v>116</v>
      </c>
      <c r="R29" s="92">
        <v>202219</v>
      </c>
      <c r="S29" s="92">
        <v>202219</v>
      </c>
      <c r="T29" s="92">
        <v>202219</v>
      </c>
      <c r="U29" s="91" t="s">
        <v>60</v>
      </c>
      <c r="V29" s="97"/>
      <c r="W29" s="98">
        <v>797608</v>
      </c>
      <c r="X29" s="92" t="s">
        <v>62</v>
      </c>
      <c r="Y29" s="99">
        <f t="shared" si="10"/>
        <v>5420.39</v>
      </c>
      <c r="Z29" s="99">
        <f t="shared" si="11"/>
        <v>457.39</v>
      </c>
      <c r="AA29" s="100">
        <f t="shared" si="12"/>
        <v>4963</v>
      </c>
      <c r="AB29" s="100">
        <v>0</v>
      </c>
      <c r="AC29" s="100">
        <v>0</v>
      </c>
      <c r="AD29" s="100">
        <v>0</v>
      </c>
      <c r="AE29" s="100">
        <v>4600.8900000000003</v>
      </c>
      <c r="AF29" s="131">
        <v>0</v>
      </c>
      <c r="AG29" s="100">
        <v>0</v>
      </c>
      <c r="AH29" s="100">
        <v>0</v>
      </c>
      <c r="AI29" s="131">
        <v>148</v>
      </c>
      <c r="AJ29" s="100">
        <v>550</v>
      </c>
      <c r="AK29" s="100">
        <v>121.5</v>
      </c>
      <c r="AL29" s="100">
        <v>0</v>
      </c>
      <c r="AM29" s="100">
        <v>0</v>
      </c>
      <c r="AN29" s="100">
        <v>0</v>
      </c>
      <c r="AO29" s="100">
        <v>0</v>
      </c>
      <c r="AP29" s="100">
        <v>0</v>
      </c>
      <c r="AQ29" s="100">
        <v>92</v>
      </c>
      <c r="AR29" s="100">
        <v>365.39</v>
      </c>
      <c r="AS29" s="100">
        <v>0</v>
      </c>
      <c r="AT29" s="100">
        <v>0</v>
      </c>
      <c r="AU29" s="55"/>
      <c r="AW29" s="58"/>
      <c r="AY29" s="58"/>
    </row>
    <row r="30" spans="1:51" s="26" customFormat="1" x14ac:dyDescent="0.2">
      <c r="A30" s="26">
        <v>16</v>
      </c>
      <c r="B30" s="91">
        <v>16</v>
      </c>
      <c r="C30" s="92" t="s">
        <v>145</v>
      </c>
      <c r="D30" s="92" t="s">
        <v>146</v>
      </c>
      <c r="E30" s="92" t="s">
        <v>125</v>
      </c>
      <c r="F30" s="92" t="s">
        <v>65</v>
      </c>
      <c r="G30" s="93" t="s">
        <v>147</v>
      </c>
      <c r="H30" s="94">
        <v>40375</v>
      </c>
      <c r="I30" s="95" t="s">
        <v>52</v>
      </c>
      <c r="J30" s="96" t="s">
        <v>113</v>
      </c>
      <c r="K30" s="91">
        <v>115</v>
      </c>
      <c r="L30" s="92" t="s">
        <v>138</v>
      </c>
      <c r="M30" s="91" t="s">
        <v>115</v>
      </c>
      <c r="N30" s="97" t="s">
        <v>128</v>
      </c>
      <c r="O30" s="92" t="s">
        <v>129</v>
      </c>
      <c r="P30" s="96" t="s">
        <v>58</v>
      </c>
      <c r="Q30" s="91" t="s">
        <v>116</v>
      </c>
      <c r="R30" s="92">
        <v>202219</v>
      </c>
      <c r="S30" s="92">
        <v>202219</v>
      </c>
      <c r="T30" s="92">
        <v>202219</v>
      </c>
      <c r="U30" s="91" t="s">
        <v>60</v>
      </c>
      <c r="V30" s="97"/>
      <c r="W30" s="98">
        <v>580927</v>
      </c>
      <c r="X30" s="92" t="s">
        <v>62</v>
      </c>
      <c r="Y30" s="99">
        <f t="shared" si="10"/>
        <v>5905.9</v>
      </c>
      <c r="Z30" s="99">
        <f t="shared" si="11"/>
        <v>526.9</v>
      </c>
      <c r="AA30" s="100">
        <f t="shared" si="12"/>
        <v>5379</v>
      </c>
      <c r="AB30" s="100">
        <v>0</v>
      </c>
      <c r="AC30" s="100">
        <v>0</v>
      </c>
      <c r="AD30" s="100">
        <v>0</v>
      </c>
      <c r="AE30" s="100">
        <v>5024.8999999999996</v>
      </c>
      <c r="AF30" s="131">
        <v>0</v>
      </c>
      <c r="AG30" s="100">
        <v>0</v>
      </c>
      <c r="AH30" s="100">
        <v>0</v>
      </c>
      <c r="AI30" s="131">
        <v>109</v>
      </c>
      <c r="AJ30" s="100">
        <v>550</v>
      </c>
      <c r="AK30" s="100">
        <v>222</v>
      </c>
      <c r="AL30" s="100">
        <v>0</v>
      </c>
      <c r="AM30" s="100">
        <v>0</v>
      </c>
      <c r="AN30" s="100">
        <v>0</v>
      </c>
      <c r="AO30" s="100">
        <v>0</v>
      </c>
      <c r="AP30" s="100">
        <v>0</v>
      </c>
      <c r="AQ30" s="100">
        <v>101</v>
      </c>
      <c r="AR30" s="100">
        <v>425.9</v>
      </c>
      <c r="AS30" s="100">
        <v>0</v>
      </c>
      <c r="AT30" s="100">
        <v>0</v>
      </c>
      <c r="AU30" s="55"/>
    </row>
    <row r="31" spans="1:51" s="26" customFormat="1" x14ac:dyDescent="0.2">
      <c r="B31" s="91"/>
      <c r="C31" s="92"/>
      <c r="D31" s="92"/>
      <c r="E31" s="92"/>
      <c r="F31" s="92"/>
      <c r="G31" s="93"/>
      <c r="H31" s="94"/>
      <c r="I31" s="95"/>
      <c r="J31" s="96"/>
      <c r="K31" s="91"/>
      <c r="L31" s="92"/>
      <c r="M31" s="91"/>
      <c r="N31" s="97"/>
      <c r="O31" s="92"/>
      <c r="P31" s="96"/>
      <c r="Q31" s="91"/>
      <c r="R31" s="92"/>
      <c r="S31" s="92"/>
      <c r="T31" s="92"/>
      <c r="U31" s="91"/>
      <c r="V31" s="97"/>
      <c r="W31" s="98"/>
      <c r="X31" s="92"/>
      <c r="Y31" s="187">
        <f>SUM(Y25:Y30)</f>
        <v>33567.72</v>
      </c>
      <c r="Z31" s="187">
        <f t="shared" ref="Z31:AT31" si="13">SUM(Z25:Z30)</f>
        <v>2952.72</v>
      </c>
      <c r="AA31" s="187">
        <f t="shared" si="13"/>
        <v>30615</v>
      </c>
      <c r="AB31" s="187">
        <f t="shared" si="13"/>
        <v>0</v>
      </c>
      <c r="AC31" s="187">
        <f t="shared" si="13"/>
        <v>0</v>
      </c>
      <c r="AD31" s="187">
        <f t="shared" si="13"/>
        <v>0</v>
      </c>
      <c r="AE31" s="187">
        <f t="shared" si="13"/>
        <v>28876.22</v>
      </c>
      <c r="AF31" s="187">
        <f t="shared" si="13"/>
        <v>0</v>
      </c>
      <c r="AG31" s="187">
        <f t="shared" si="13"/>
        <v>0</v>
      </c>
      <c r="AH31" s="187">
        <f t="shared" si="13"/>
        <v>0</v>
      </c>
      <c r="AI31" s="187">
        <f t="shared" si="13"/>
        <v>732</v>
      </c>
      <c r="AJ31" s="187">
        <f t="shared" si="13"/>
        <v>3300</v>
      </c>
      <c r="AK31" s="187">
        <f t="shared" si="13"/>
        <v>659.5</v>
      </c>
      <c r="AL31" s="187">
        <f t="shared" si="13"/>
        <v>0</v>
      </c>
      <c r="AM31" s="187">
        <f t="shared" si="13"/>
        <v>0</v>
      </c>
      <c r="AN31" s="187">
        <f t="shared" si="13"/>
        <v>0</v>
      </c>
      <c r="AO31" s="187">
        <f t="shared" si="13"/>
        <v>0</v>
      </c>
      <c r="AP31" s="187">
        <f t="shared" si="13"/>
        <v>0</v>
      </c>
      <c r="AQ31" s="187">
        <f t="shared" si="13"/>
        <v>579</v>
      </c>
      <c r="AR31" s="187">
        <f t="shared" si="13"/>
        <v>2373.7199999999998</v>
      </c>
      <c r="AS31" s="187">
        <f t="shared" si="13"/>
        <v>0</v>
      </c>
      <c r="AT31" s="187">
        <f t="shared" si="13"/>
        <v>0</v>
      </c>
      <c r="AU31" s="55"/>
    </row>
    <row r="32" spans="1:51" s="26" customFormat="1" x14ac:dyDescent="0.2">
      <c r="A32" s="26">
        <v>17</v>
      </c>
      <c r="B32" s="91">
        <v>17</v>
      </c>
      <c r="C32" s="92" t="s">
        <v>148</v>
      </c>
      <c r="D32" s="92" t="s">
        <v>149</v>
      </c>
      <c r="E32" s="92" t="s">
        <v>150</v>
      </c>
      <c r="F32" s="92" t="s">
        <v>125</v>
      </c>
      <c r="G32" s="93" t="s">
        <v>151</v>
      </c>
      <c r="H32" s="94">
        <v>39398</v>
      </c>
      <c r="I32" s="95" t="s">
        <v>52</v>
      </c>
      <c r="J32" s="96" t="s">
        <v>113</v>
      </c>
      <c r="K32" s="91">
        <v>115</v>
      </c>
      <c r="L32" s="92" t="s">
        <v>114</v>
      </c>
      <c r="M32" s="91" t="s">
        <v>115</v>
      </c>
      <c r="N32" s="97" t="s">
        <v>152</v>
      </c>
      <c r="O32" s="92" t="s">
        <v>153</v>
      </c>
      <c r="P32" s="96" t="s">
        <v>58</v>
      </c>
      <c r="Q32" s="91" t="s">
        <v>116</v>
      </c>
      <c r="R32" s="92">
        <v>202219</v>
      </c>
      <c r="S32" s="92">
        <v>202219</v>
      </c>
      <c r="T32" s="92">
        <v>202219</v>
      </c>
      <c r="U32" s="91" t="s">
        <v>60</v>
      </c>
      <c r="V32" s="97"/>
      <c r="W32" s="98">
        <v>580919</v>
      </c>
      <c r="X32" s="92" t="s">
        <v>62</v>
      </c>
      <c r="Y32" s="99">
        <f>SUM(AB32:AK32)</f>
        <v>6237.62</v>
      </c>
      <c r="Z32" s="99">
        <f>SUM(AQ32:AT32)</f>
        <v>582.62</v>
      </c>
      <c r="AA32" s="100">
        <f>SUM(Y32-Z32)</f>
        <v>5655</v>
      </c>
      <c r="AB32" s="100">
        <v>0</v>
      </c>
      <c r="AC32" s="100">
        <v>0</v>
      </c>
      <c r="AD32" s="100">
        <v>0</v>
      </c>
      <c r="AE32" s="100">
        <v>5335.62</v>
      </c>
      <c r="AF32" s="131">
        <v>0</v>
      </c>
      <c r="AG32" s="100">
        <v>0</v>
      </c>
      <c r="AH32" s="100">
        <v>0</v>
      </c>
      <c r="AI32" s="131">
        <v>109</v>
      </c>
      <c r="AJ32" s="100">
        <v>550</v>
      </c>
      <c r="AK32" s="100">
        <v>243</v>
      </c>
      <c r="AL32" s="100">
        <v>0</v>
      </c>
      <c r="AM32" s="100">
        <v>0</v>
      </c>
      <c r="AN32" s="100">
        <v>0</v>
      </c>
      <c r="AO32" s="100">
        <v>0</v>
      </c>
      <c r="AP32" s="100">
        <v>0</v>
      </c>
      <c r="AQ32" s="100">
        <v>107</v>
      </c>
      <c r="AR32" s="100">
        <v>475.62</v>
      </c>
      <c r="AS32" s="100">
        <v>0</v>
      </c>
      <c r="AT32" s="100">
        <v>0</v>
      </c>
      <c r="AU32" s="55"/>
    </row>
    <row r="33" spans="1:47" s="26" customFormat="1" x14ac:dyDescent="0.2">
      <c r="B33" s="91"/>
      <c r="C33" s="92"/>
      <c r="D33" s="92"/>
      <c r="E33" s="92"/>
      <c r="F33" s="92"/>
      <c r="G33" s="93"/>
      <c r="H33" s="94"/>
      <c r="I33" s="95"/>
      <c r="J33" s="96"/>
      <c r="K33" s="91"/>
      <c r="L33" s="92"/>
      <c r="M33" s="91"/>
      <c r="N33" s="97"/>
      <c r="O33" s="92"/>
      <c r="P33" s="96"/>
      <c r="Q33" s="91"/>
      <c r="R33" s="92"/>
      <c r="S33" s="92"/>
      <c r="T33" s="92"/>
      <c r="U33" s="91"/>
      <c r="V33" s="97"/>
      <c r="W33" s="98"/>
      <c r="X33" s="92"/>
      <c r="Y33" s="187">
        <f>SUM(Y32)</f>
        <v>6237.62</v>
      </c>
      <c r="Z33" s="187">
        <f t="shared" ref="Z33:AT33" si="14">SUM(Z32)</f>
        <v>582.62</v>
      </c>
      <c r="AA33" s="187">
        <f t="shared" si="14"/>
        <v>5655</v>
      </c>
      <c r="AB33" s="187">
        <f t="shared" si="14"/>
        <v>0</v>
      </c>
      <c r="AC33" s="187">
        <f t="shared" si="14"/>
        <v>0</v>
      </c>
      <c r="AD33" s="187">
        <f t="shared" si="14"/>
        <v>0</v>
      </c>
      <c r="AE33" s="187">
        <f t="shared" si="14"/>
        <v>5335.62</v>
      </c>
      <c r="AF33" s="187">
        <f t="shared" si="14"/>
        <v>0</v>
      </c>
      <c r="AG33" s="187">
        <f t="shared" si="14"/>
        <v>0</v>
      </c>
      <c r="AH33" s="187">
        <f t="shared" si="14"/>
        <v>0</v>
      </c>
      <c r="AI33" s="187">
        <f t="shared" si="14"/>
        <v>109</v>
      </c>
      <c r="AJ33" s="187">
        <f t="shared" si="14"/>
        <v>550</v>
      </c>
      <c r="AK33" s="187">
        <f t="shared" si="14"/>
        <v>243</v>
      </c>
      <c r="AL33" s="187">
        <f t="shared" si="14"/>
        <v>0</v>
      </c>
      <c r="AM33" s="187">
        <f t="shared" si="14"/>
        <v>0</v>
      </c>
      <c r="AN33" s="187">
        <f t="shared" si="14"/>
        <v>0</v>
      </c>
      <c r="AO33" s="187">
        <f t="shared" si="14"/>
        <v>0</v>
      </c>
      <c r="AP33" s="187">
        <f t="shared" si="14"/>
        <v>0</v>
      </c>
      <c r="AQ33" s="187">
        <f t="shared" si="14"/>
        <v>107</v>
      </c>
      <c r="AR33" s="187">
        <f t="shared" si="14"/>
        <v>475.62</v>
      </c>
      <c r="AS33" s="187">
        <f t="shared" si="14"/>
        <v>0</v>
      </c>
      <c r="AT33" s="187">
        <f t="shared" si="14"/>
        <v>0</v>
      </c>
      <c r="AU33" s="55"/>
    </row>
    <row r="34" spans="1:47" s="26" customFormat="1" x14ac:dyDescent="0.2">
      <c r="B34" s="91"/>
      <c r="C34" s="92"/>
      <c r="D34" s="92"/>
      <c r="E34" s="92"/>
      <c r="F34" s="92"/>
      <c r="G34" s="93"/>
      <c r="H34" s="94"/>
      <c r="I34" s="95"/>
      <c r="J34" s="96"/>
      <c r="K34" s="91"/>
      <c r="L34" s="92"/>
      <c r="M34" s="91"/>
      <c r="N34" s="97"/>
      <c r="O34" s="92"/>
      <c r="P34" s="96"/>
      <c r="Q34" s="91"/>
      <c r="R34" s="92"/>
      <c r="S34" s="92"/>
      <c r="T34" s="92"/>
      <c r="U34" s="91"/>
      <c r="V34" s="97"/>
      <c r="W34" s="98"/>
      <c r="X34" s="92"/>
      <c r="Y34" s="187">
        <f>SUM(Y33,Y31,Y24,Y22)</f>
        <v>51825.340000000004</v>
      </c>
      <c r="Z34" s="187">
        <f t="shared" ref="Z34:AT34" si="15">SUM(Z33,Z31,Z24,Z22)</f>
        <v>4674.34</v>
      </c>
      <c r="AA34" s="187">
        <f t="shared" si="15"/>
        <v>47151</v>
      </c>
      <c r="AB34" s="187">
        <f t="shared" si="15"/>
        <v>0</v>
      </c>
      <c r="AC34" s="187">
        <f t="shared" si="15"/>
        <v>0</v>
      </c>
      <c r="AD34" s="187">
        <f t="shared" si="15"/>
        <v>0</v>
      </c>
      <c r="AE34" s="187">
        <f t="shared" si="15"/>
        <v>44737.840000000004</v>
      </c>
      <c r="AF34" s="187">
        <f t="shared" si="15"/>
        <v>0</v>
      </c>
      <c r="AG34" s="187">
        <f t="shared" si="15"/>
        <v>0</v>
      </c>
      <c r="AH34" s="187">
        <f t="shared" si="15"/>
        <v>0</v>
      </c>
      <c r="AI34" s="187">
        <f t="shared" si="15"/>
        <v>1124</v>
      </c>
      <c r="AJ34" s="187">
        <f t="shared" si="15"/>
        <v>4950</v>
      </c>
      <c r="AK34" s="187">
        <f t="shared" si="15"/>
        <v>1013.5</v>
      </c>
      <c r="AL34" s="187">
        <f t="shared" si="15"/>
        <v>0</v>
      </c>
      <c r="AM34" s="187">
        <f t="shared" si="15"/>
        <v>0</v>
      </c>
      <c r="AN34" s="187">
        <f t="shared" si="15"/>
        <v>0</v>
      </c>
      <c r="AO34" s="187">
        <f t="shared" si="15"/>
        <v>0</v>
      </c>
      <c r="AP34" s="187">
        <f t="shared" si="15"/>
        <v>0</v>
      </c>
      <c r="AQ34" s="187">
        <f t="shared" si="15"/>
        <v>897</v>
      </c>
      <c r="AR34" s="187">
        <f t="shared" si="15"/>
        <v>3777.3399999999997</v>
      </c>
      <c r="AS34" s="187">
        <f t="shared" si="15"/>
        <v>0</v>
      </c>
      <c r="AT34" s="187">
        <f t="shared" si="15"/>
        <v>0</v>
      </c>
      <c r="AU34" s="55"/>
    </row>
    <row r="35" spans="1:47" s="26" customFormat="1" x14ac:dyDescent="0.2">
      <c r="B35" s="91"/>
      <c r="C35" s="92"/>
      <c r="D35" s="92"/>
      <c r="E35" s="92"/>
      <c r="F35" s="92"/>
      <c r="G35" s="93"/>
      <c r="H35" s="94"/>
      <c r="I35" s="95"/>
      <c r="J35" s="96"/>
      <c r="K35" s="91"/>
      <c r="L35" s="92"/>
      <c r="M35" s="91"/>
      <c r="N35" s="97"/>
      <c r="O35" s="92"/>
      <c r="P35" s="96"/>
      <c r="Q35" s="91"/>
      <c r="R35" s="92"/>
      <c r="S35" s="92"/>
      <c r="T35" s="92"/>
      <c r="U35" s="91"/>
      <c r="V35" s="97"/>
      <c r="W35" s="98"/>
      <c r="X35" s="92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55"/>
    </row>
    <row r="36" spans="1:47" s="26" customFormat="1" x14ac:dyDescent="0.2">
      <c r="B36" s="91"/>
      <c r="C36" s="92"/>
      <c r="D36" s="92"/>
      <c r="E36" s="92"/>
      <c r="F36" s="92"/>
      <c r="G36" s="93"/>
      <c r="H36" s="94"/>
      <c r="I36" s="95"/>
      <c r="J36" s="96"/>
      <c r="K36" s="91"/>
      <c r="L36" s="92"/>
      <c r="M36" s="91"/>
      <c r="N36" s="97"/>
      <c r="O36" s="92"/>
      <c r="P36" s="96"/>
      <c r="Q36" s="91"/>
      <c r="R36" s="92"/>
      <c r="S36" s="92"/>
      <c r="T36" s="92"/>
      <c r="U36" s="91"/>
      <c r="V36" s="97"/>
      <c r="W36" s="98"/>
      <c r="X36" s="92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55"/>
    </row>
    <row r="37" spans="1:47" s="26" customFormat="1" x14ac:dyDescent="0.2">
      <c r="A37" s="26">
        <v>47</v>
      </c>
      <c r="B37" s="91">
        <v>33</v>
      </c>
      <c r="C37" s="92" t="s">
        <v>230</v>
      </c>
      <c r="D37" s="92" t="s">
        <v>231</v>
      </c>
      <c r="E37" s="92" t="s">
        <v>232</v>
      </c>
      <c r="F37" s="92" t="s">
        <v>233</v>
      </c>
      <c r="G37" s="93" t="s">
        <v>234</v>
      </c>
      <c r="H37" s="94">
        <v>44439</v>
      </c>
      <c r="I37" s="95" t="s">
        <v>52</v>
      </c>
      <c r="J37" s="96" t="s">
        <v>158</v>
      </c>
      <c r="K37" s="91">
        <v>114</v>
      </c>
      <c r="L37" s="92" t="s">
        <v>235</v>
      </c>
      <c r="M37" s="91" t="s">
        <v>115</v>
      </c>
      <c r="N37" s="97" t="s">
        <v>56</v>
      </c>
      <c r="O37" s="92" t="s">
        <v>57</v>
      </c>
      <c r="P37" s="96" t="s">
        <v>58</v>
      </c>
      <c r="Q37" s="91" t="s">
        <v>163</v>
      </c>
      <c r="R37" s="92">
        <v>202219</v>
      </c>
      <c r="S37" s="92">
        <v>202219</v>
      </c>
      <c r="T37" s="92">
        <v>202219</v>
      </c>
      <c r="U37" s="91" t="s">
        <v>60</v>
      </c>
      <c r="V37" s="97"/>
      <c r="W37" s="98">
        <v>864413</v>
      </c>
      <c r="X37" s="92" t="s">
        <v>62</v>
      </c>
      <c r="Y37" s="99">
        <f t="shared" ref="Y37:Y43" si="16">SUM(AB37:AK37)</f>
        <v>2952.69</v>
      </c>
      <c r="Z37" s="99">
        <f t="shared" ref="Z37:Z43" si="17">SUM(AQ37:AT37)</f>
        <v>40.69</v>
      </c>
      <c r="AA37" s="100">
        <f t="shared" ref="AA37:AA43" si="18">SUM(Y37-Z37)</f>
        <v>2912</v>
      </c>
      <c r="AB37" s="100">
        <v>0</v>
      </c>
      <c r="AC37" s="100">
        <v>0</v>
      </c>
      <c r="AD37" s="100">
        <v>2952.69</v>
      </c>
      <c r="AE37" s="100">
        <v>0</v>
      </c>
      <c r="AF37" s="100">
        <v>0</v>
      </c>
      <c r="AG37" s="100">
        <v>0</v>
      </c>
      <c r="AH37" s="100">
        <v>0</v>
      </c>
      <c r="AI37" s="100">
        <v>0</v>
      </c>
      <c r="AJ37" s="100">
        <v>0</v>
      </c>
      <c r="AK37" s="100">
        <v>0</v>
      </c>
      <c r="AL37" s="100">
        <v>0</v>
      </c>
      <c r="AM37" s="100">
        <v>0</v>
      </c>
      <c r="AN37" s="100">
        <v>0</v>
      </c>
      <c r="AO37" s="100">
        <v>0</v>
      </c>
      <c r="AP37" s="100">
        <v>0</v>
      </c>
      <c r="AQ37" s="100">
        <v>0</v>
      </c>
      <c r="AR37" s="100">
        <v>40.69</v>
      </c>
      <c r="AS37" s="100">
        <v>0</v>
      </c>
      <c r="AT37" s="100">
        <v>0</v>
      </c>
      <c r="AU37" s="55"/>
    </row>
    <row r="38" spans="1:47" s="26" customFormat="1" outlineLevel="2" x14ac:dyDescent="0.2">
      <c r="A38" s="26">
        <v>48</v>
      </c>
      <c r="B38" s="91">
        <v>34</v>
      </c>
      <c r="C38" s="92" t="s">
        <v>236</v>
      </c>
      <c r="D38" s="92" t="s">
        <v>237</v>
      </c>
      <c r="E38" s="92" t="s">
        <v>233</v>
      </c>
      <c r="F38" s="92" t="s">
        <v>238</v>
      </c>
      <c r="G38" s="93" t="s">
        <v>239</v>
      </c>
      <c r="H38" s="94">
        <v>44439</v>
      </c>
      <c r="I38" s="95" t="s">
        <v>52</v>
      </c>
      <c r="J38" s="96" t="s">
        <v>158</v>
      </c>
      <c r="K38" s="91">
        <v>114</v>
      </c>
      <c r="L38" s="92" t="s">
        <v>235</v>
      </c>
      <c r="M38" s="91" t="s">
        <v>115</v>
      </c>
      <c r="N38" s="97" t="s">
        <v>56</v>
      </c>
      <c r="O38" s="92" t="s">
        <v>57</v>
      </c>
      <c r="P38" s="96" t="s">
        <v>58</v>
      </c>
      <c r="Q38" s="91" t="s">
        <v>163</v>
      </c>
      <c r="R38" s="92">
        <v>202219</v>
      </c>
      <c r="S38" s="92">
        <v>202219</v>
      </c>
      <c r="T38" s="92">
        <v>202219</v>
      </c>
      <c r="U38" s="91" t="s">
        <v>60</v>
      </c>
      <c r="V38" s="97"/>
      <c r="W38" s="98">
        <v>864421</v>
      </c>
      <c r="X38" s="92" t="s">
        <v>62</v>
      </c>
      <c r="Y38" s="99">
        <f t="shared" si="16"/>
        <v>2952.69</v>
      </c>
      <c r="Z38" s="99">
        <f t="shared" si="17"/>
        <v>40.69</v>
      </c>
      <c r="AA38" s="100">
        <f t="shared" si="18"/>
        <v>2912</v>
      </c>
      <c r="AB38" s="100">
        <v>0</v>
      </c>
      <c r="AC38" s="100">
        <v>0</v>
      </c>
      <c r="AD38" s="100">
        <v>2952.69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40.69</v>
      </c>
      <c r="AS38" s="100">
        <v>0</v>
      </c>
      <c r="AT38" s="100">
        <v>0</v>
      </c>
      <c r="AU38" s="55"/>
    </row>
    <row r="39" spans="1:47" s="26" customFormat="1" outlineLevel="2" x14ac:dyDescent="0.2">
      <c r="A39" s="26">
        <v>49</v>
      </c>
      <c r="B39" s="91">
        <v>35</v>
      </c>
      <c r="C39" s="92" t="s">
        <v>240</v>
      </c>
      <c r="D39" s="92" t="s">
        <v>241</v>
      </c>
      <c r="E39" s="92" t="s">
        <v>65</v>
      </c>
      <c r="F39" s="92" t="s">
        <v>242</v>
      </c>
      <c r="G39" s="93" t="s">
        <v>243</v>
      </c>
      <c r="H39" s="94">
        <v>44439</v>
      </c>
      <c r="I39" s="95" t="s">
        <v>52</v>
      </c>
      <c r="J39" s="96" t="s">
        <v>158</v>
      </c>
      <c r="K39" s="91">
        <v>114</v>
      </c>
      <c r="L39" s="92" t="s">
        <v>235</v>
      </c>
      <c r="M39" s="91" t="s">
        <v>115</v>
      </c>
      <c r="N39" s="97" t="s">
        <v>56</v>
      </c>
      <c r="O39" s="92" t="s">
        <v>57</v>
      </c>
      <c r="P39" s="96" t="s">
        <v>58</v>
      </c>
      <c r="Q39" s="91" t="s">
        <v>163</v>
      </c>
      <c r="R39" s="92">
        <v>202219</v>
      </c>
      <c r="S39" s="92">
        <v>202219</v>
      </c>
      <c r="T39" s="92">
        <v>202219</v>
      </c>
      <c r="U39" s="91" t="s">
        <v>60</v>
      </c>
      <c r="V39" s="97"/>
      <c r="W39" s="98">
        <v>864439</v>
      </c>
      <c r="X39" s="92" t="s">
        <v>62</v>
      </c>
      <c r="Y39" s="99">
        <f t="shared" si="16"/>
        <v>2952.69</v>
      </c>
      <c r="Z39" s="99">
        <f t="shared" si="17"/>
        <v>40.69</v>
      </c>
      <c r="AA39" s="100">
        <f t="shared" si="18"/>
        <v>2912</v>
      </c>
      <c r="AB39" s="100">
        <v>0</v>
      </c>
      <c r="AC39" s="100">
        <v>0</v>
      </c>
      <c r="AD39" s="100">
        <v>2952.69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40.69</v>
      </c>
      <c r="AS39" s="100">
        <v>0</v>
      </c>
      <c r="AT39" s="100">
        <v>0</v>
      </c>
      <c r="AU39" s="55"/>
    </row>
    <row r="40" spans="1:47" s="26" customFormat="1" outlineLevel="2" x14ac:dyDescent="0.2">
      <c r="A40" s="26">
        <v>50</v>
      </c>
      <c r="B40" s="91">
        <v>49</v>
      </c>
      <c r="C40" s="92" t="s">
        <v>312</v>
      </c>
      <c r="D40" s="92" t="s">
        <v>313</v>
      </c>
      <c r="E40" s="92" t="s">
        <v>65</v>
      </c>
      <c r="F40" s="92" t="s">
        <v>199</v>
      </c>
      <c r="G40" s="93" t="s">
        <v>314</v>
      </c>
      <c r="H40" s="94">
        <v>44439</v>
      </c>
      <c r="I40" s="95" t="s">
        <v>52</v>
      </c>
      <c r="J40" s="96" t="s">
        <v>158</v>
      </c>
      <c r="K40" s="91">
        <v>114</v>
      </c>
      <c r="L40" s="92" t="s">
        <v>315</v>
      </c>
      <c r="M40" s="91" t="s">
        <v>115</v>
      </c>
      <c r="N40" s="97" t="s">
        <v>56</v>
      </c>
      <c r="O40" s="92" t="s">
        <v>57</v>
      </c>
      <c r="P40" s="96" t="s">
        <v>58</v>
      </c>
      <c r="Q40" s="91" t="s">
        <v>163</v>
      </c>
      <c r="R40" s="92">
        <v>202219</v>
      </c>
      <c r="S40" s="92">
        <v>202219</v>
      </c>
      <c r="T40" s="92">
        <v>202219</v>
      </c>
      <c r="U40" s="91" t="s">
        <v>60</v>
      </c>
      <c r="V40" s="97"/>
      <c r="W40" s="98">
        <v>468280</v>
      </c>
      <c r="X40" s="92" t="s">
        <v>62</v>
      </c>
      <c r="Y40" s="99">
        <f t="shared" si="16"/>
        <v>3975.33</v>
      </c>
      <c r="Z40" s="99">
        <f t="shared" si="17"/>
        <v>297.33</v>
      </c>
      <c r="AA40" s="100">
        <f t="shared" si="18"/>
        <v>3678</v>
      </c>
      <c r="AB40" s="100">
        <v>0</v>
      </c>
      <c r="AC40" s="100">
        <v>0</v>
      </c>
      <c r="AD40" s="100">
        <v>3975.33</v>
      </c>
      <c r="AE40" s="100">
        <v>0</v>
      </c>
      <c r="AF40" s="100">
        <v>0</v>
      </c>
      <c r="AG40" s="100">
        <v>0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297.33</v>
      </c>
      <c r="AS40" s="100">
        <v>0</v>
      </c>
      <c r="AT40" s="100">
        <v>0</v>
      </c>
      <c r="AU40" s="55"/>
    </row>
    <row r="41" spans="1:47" s="26" customFormat="1" outlineLevel="2" x14ac:dyDescent="0.2">
      <c r="A41" s="26">
        <v>51</v>
      </c>
      <c r="B41" s="91">
        <v>56</v>
      </c>
      <c r="C41" s="92" t="s">
        <v>357</v>
      </c>
      <c r="D41" s="92" t="s">
        <v>358</v>
      </c>
      <c r="E41" s="92" t="s">
        <v>359</v>
      </c>
      <c r="F41" s="92" t="s">
        <v>171</v>
      </c>
      <c r="G41" s="93" t="s">
        <v>360</v>
      </c>
      <c r="H41" s="94">
        <v>44439</v>
      </c>
      <c r="I41" s="95" t="s">
        <v>52</v>
      </c>
      <c r="J41" s="96" t="s">
        <v>158</v>
      </c>
      <c r="K41" s="91">
        <v>114</v>
      </c>
      <c r="L41" s="92" t="s">
        <v>361</v>
      </c>
      <c r="M41" s="91" t="s">
        <v>115</v>
      </c>
      <c r="N41" s="97" t="s">
        <v>56</v>
      </c>
      <c r="O41" s="92" t="s">
        <v>57</v>
      </c>
      <c r="P41" s="96" t="s">
        <v>58</v>
      </c>
      <c r="Q41" s="91" t="s">
        <v>163</v>
      </c>
      <c r="R41" s="92">
        <v>202219</v>
      </c>
      <c r="S41" s="92">
        <v>202219</v>
      </c>
      <c r="T41" s="92">
        <v>202219</v>
      </c>
      <c r="U41" s="91" t="s">
        <v>60</v>
      </c>
      <c r="V41" s="97"/>
      <c r="W41" s="98">
        <v>870183</v>
      </c>
      <c r="X41" s="92" t="s">
        <v>62</v>
      </c>
      <c r="Y41" s="99">
        <f t="shared" si="16"/>
        <v>3530.57</v>
      </c>
      <c r="Z41" s="99">
        <f t="shared" si="17"/>
        <v>141.57</v>
      </c>
      <c r="AA41" s="100">
        <f t="shared" si="18"/>
        <v>3389</v>
      </c>
      <c r="AB41" s="100">
        <v>0</v>
      </c>
      <c r="AC41" s="100">
        <v>0</v>
      </c>
      <c r="AD41" s="100">
        <v>3530.57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141.57</v>
      </c>
      <c r="AS41" s="100">
        <v>0</v>
      </c>
      <c r="AT41" s="100">
        <v>0</v>
      </c>
      <c r="AU41" s="55"/>
    </row>
    <row r="42" spans="1:47" s="26" customFormat="1" outlineLevel="2" x14ac:dyDescent="0.2">
      <c r="A42" s="26">
        <v>52</v>
      </c>
      <c r="B42" s="91">
        <v>60</v>
      </c>
      <c r="C42" s="92" t="s">
        <v>379</v>
      </c>
      <c r="D42" s="92" t="s">
        <v>380</v>
      </c>
      <c r="E42" s="92" t="s">
        <v>65</v>
      </c>
      <c r="F42" s="92" t="s">
        <v>381</v>
      </c>
      <c r="G42" s="93" t="s">
        <v>382</v>
      </c>
      <c r="H42" s="94">
        <v>44439</v>
      </c>
      <c r="I42" s="95" t="s">
        <v>52</v>
      </c>
      <c r="J42" s="96" t="s">
        <v>158</v>
      </c>
      <c r="K42" s="91">
        <v>114</v>
      </c>
      <c r="L42" s="92" t="s">
        <v>383</v>
      </c>
      <c r="M42" s="91" t="s">
        <v>115</v>
      </c>
      <c r="N42" s="97" t="s">
        <v>56</v>
      </c>
      <c r="O42" s="92" t="s">
        <v>57</v>
      </c>
      <c r="P42" s="96" t="s">
        <v>58</v>
      </c>
      <c r="Q42" s="91" t="s">
        <v>163</v>
      </c>
      <c r="R42" s="92">
        <v>202219</v>
      </c>
      <c r="S42" s="92">
        <v>202219</v>
      </c>
      <c r="T42" s="92">
        <v>202219</v>
      </c>
      <c r="U42" s="91" t="s">
        <v>60</v>
      </c>
      <c r="V42" s="97"/>
      <c r="W42" s="98">
        <v>864617</v>
      </c>
      <c r="X42" s="92" t="s">
        <v>62</v>
      </c>
      <c r="Y42" s="99">
        <f t="shared" si="16"/>
        <v>5565.35</v>
      </c>
      <c r="Z42" s="99">
        <f t="shared" si="17"/>
        <v>513.34</v>
      </c>
      <c r="AA42" s="100">
        <f t="shared" si="18"/>
        <v>5052.01</v>
      </c>
      <c r="AB42" s="100">
        <v>0</v>
      </c>
      <c r="AC42" s="100">
        <v>0</v>
      </c>
      <c r="AD42" s="100">
        <v>5565.35</v>
      </c>
      <c r="AE42" s="100">
        <v>0</v>
      </c>
      <c r="AF42" s="100">
        <v>0</v>
      </c>
      <c r="AG42" s="100">
        <v>0</v>
      </c>
      <c r="AH42" s="100">
        <v>0</v>
      </c>
      <c r="AI42" s="100">
        <v>0</v>
      </c>
      <c r="AJ42" s="100">
        <v>0</v>
      </c>
      <c r="AK42" s="100">
        <v>0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v>0</v>
      </c>
      <c r="AR42" s="100">
        <v>513.34</v>
      </c>
      <c r="AS42" s="100">
        <v>0</v>
      </c>
      <c r="AT42" s="100">
        <v>0</v>
      </c>
      <c r="AU42" s="55"/>
    </row>
    <row r="43" spans="1:47" s="26" customFormat="1" outlineLevel="2" x14ac:dyDescent="0.2">
      <c r="A43" s="26">
        <v>53</v>
      </c>
      <c r="B43" s="91">
        <v>77</v>
      </c>
      <c r="C43" s="92" t="s">
        <v>466</v>
      </c>
      <c r="D43" s="92" t="s">
        <v>467</v>
      </c>
      <c r="E43" s="92" t="s">
        <v>132</v>
      </c>
      <c r="F43" s="92" t="s">
        <v>468</v>
      </c>
      <c r="G43" s="93" t="s">
        <v>469</v>
      </c>
      <c r="H43" s="94">
        <v>44757</v>
      </c>
      <c r="I43" s="95" t="s">
        <v>52</v>
      </c>
      <c r="J43" s="96" t="s">
        <v>158</v>
      </c>
      <c r="K43" s="91">
        <v>114</v>
      </c>
      <c r="L43" s="92" t="s">
        <v>470</v>
      </c>
      <c r="M43" s="91" t="s">
        <v>160</v>
      </c>
      <c r="N43" s="97" t="s">
        <v>56</v>
      </c>
      <c r="O43" s="92" t="s">
        <v>57</v>
      </c>
      <c r="P43" s="96" t="s">
        <v>58</v>
      </c>
      <c r="Q43" s="91" t="s">
        <v>163</v>
      </c>
      <c r="R43" s="92">
        <v>202219</v>
      </c>
      <c r="S43" s="92">
        <v>202219</v>
      </c>
      <c r="T43" s="92">
        <v>202219</v>
      </c>
      <c r="U43" s="91" t="s">
        <v>60</v>
      </c>
      <c r="V43" s="135"/>
      <c r="W43" s="135">
        <v>796366</v>
      </c>
      <c r="X43" s="135" t="s">
        <v>62</v>
      </c>
      <c r="Y43" s="99">
        <f t="shared" si="16"/>
        <v>5564.12</v>
      </c>
      <c r="Z43" s="99">
        <f t="shared" si="17"/>
        <v>513.12</v>
      </c>
      <c r="AA43" s="100">
        <f t="shared" si="18"/>
        <v>5051</v>
      </c>
      <c r="AB43" s="100">
        <v>0</v>
      </c>
      <c r="AC43" s="100">
        <v>0</v>
      </c>
      <c r="AD43" s="100">
        <v>5564.12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513.12</v>
      </c>
      <c r="AS43" s="100">
        <v>0</v>
      </c>
      <c r="AT43" s="100">
        <v>0</v>
      </c>
      <c r="AU43" s="55"/>
    </row>
    <row r="44" spans="1:47" s="26" customFormat="1" outlineLevel="1" x14ac:dyDescent="0.2">
      <c r="B44" s="91"/>
      <c r="C44" s="92"/>
      <c r="D44" s="92"/>
      <c r="E44" s="92"/>
      <c r="F44" s="92"/>
      <c r="G44" s="93"/>
      <c r="H44" s="94"/>
      <c r="I44" s="95"/>
      <c r="J44" s="96"/>
      <c r="K44" s="91"/>
      <c r="L44" s="92"/>
      <c r="M44" s="91"/>
      <c r="N44" s="189" t="s">
        <v>579</v>
      </c>
      <c r="O44" s="92"/>
      <c r="P44" s="96"/>
      <c r="Q44" s="91"/>
      <c r="R44" s="92"/>
      <c r="S44" s="92"/>
      <c r="T44" s="92"/>
      <c r="U44" s="91"/>
      <c r="V44" s="135"/>
      <c r="W44" s="135"/>
      <c r="X44" s="135"/>
      <c r="Y44" s="205">
        <f>SUBTOTAL(9,Y37:Y43)</f>
        <v>27493.439999999999</v>
      </c>
      <c r="Z44" s="205">
        <f t="shared" ref="Z44:AT44" si="19">SUBTOTAL(9,Z37:Z43)</f>
        <v>1587.4299999999998</v>
      </c>
      <c r="AA44" s="205">
        <f t="shared" si="19"/>
        <v>25906.010000000002</v>
      </c>
      <c r="AB44" s="205">
        <f t="shared" si="19"/>
        <v>0</v>
      </c>
      <c r="AC44" s="205">
        <f t="shared" si="19"/>
        <v>0</v>
      </c>
      <c r="AD44" s="205">
        <f t="shared" si="19"/>
        <v>27493.439999999999</v>
      </c>
      <c r="AE44" s="205">
        <f t="shared" si="19"/>
        <v>0</v>
      </c>
      <c r="AF44" s="205">
        <f t="shared" si="19"/>
        <v>0</v>
      </c>
      <c r="AG44" s="205">
        <f t="shared" si="19"/>
        <v>0</v>
      </c>
      <c r="AH44" s="205">
        <f t="shared" si="19"/>
        <v>0</v>
      </c>
      <c r="AI44" s="205">
        <f t="shared" si="19"/>
        <v>0</v>
      </c>
      <c r="AJ44" s="205">
        <f t="shared" si="19"/>
        <v>0</v>
      </c>
      <c r="AK44" s="205">
        <f t="shared" si="19"/>
        <v>0</v>
      </c>
      <c r="AL44" s="205">
        <f t="shared" si="19"/>
        <v>0</v>
      </c>
      <c r="AM44" s="205">
        <f t="shared" si="19"/>
        <v>0</v>
      </c>
      <c r="AN44" s="205">
        <f t="shared" si="19"/>
        <v>0</v>
      </c>
      <c r="AO44" s="205">
        <f t="shared" si="19"/>
        <v>0</v>
      </c>
      <c r="AP44" s="205">
        <f t="shared" si="19"/>
        <v>0</v>
      </c>
      <c r="AQ44" s="205">
        <f t="shared" si="19"/>
        <v>0</v>
      </c>
      <c r="AR44" s="205">
        <f t="shared" si="19"/>
        <v>1587.4299999999998</v>
      </c>
      <c r="AS44" s="205">
        <f t="shared" si="19"/>
        <v>0</v>
      </c>
      <c r="AT44" s="205">
        <f t="shared" si="19"/>
        <v>0</v>
      </c>
      <c r="AU44" s="55"/>
    </row>
    <row r="45" spans="1:47" s="26" customFormat="1" outlineLevel="2" x14ac:dyDescent="0.2">
      <c r="A45" s="26">
        <v>70</v>
      </c>
      <c r="B45" s="91">
        <v>41</v>
      </c>
      <c r="C45" s="92" t="s">
        <v>270</v>
      </c>
      <c r="D45" s="92" t="s">
        <v>271</v>
      </c>
      <c r="E45" s="92" t="s">
        <v>50</v>
      </c>
      <c r="F45" s="92" t="s">
        <v>74</v>
      </c>
      <c r="G45" s="93" t="s">
        <v>272</v>
      </c>
      <c r="H45" s="94">
        <v>44439</v>
      </c>
      <c r="I45" s="95" t="s">
        <v>52</v>
      </c>
      <c r="J45" s="96" t="s">
        <v>158</v>
      </c>
      <c r="K45" s="91">
        <v>114</v>
      </c>
      <c r="L45" s="92" t="s">
        <v>114</v>
      </c>
      <c r="M45" s="91" t="s">
        <v>115</v>
      </c>
      <c r="N45" s="97" t="s">
        <v>69</v>
      </c>
      <c r="O45" s="92" t="s">
        <v>70</v>
      </c>
      <c r="P45" s="96" t="s">
        <v>58</v>
      </c>
      <c r="Q45" s="91" t="s">
        <v>163</v>
      </c>
      <c r="R45" s="92">
        <v>202219</v>
      </c>
      <c r="S45" s="92">
        <v>202219</v>
      </c>
      <c r="T45" s="92">
        <v>202219</v>
      </c>
      <c r="U45" s="91" t="s">
        <v>60</v>
      </c>
      <c r="V45" s="97"/>
      <c r="W45" s="98">
        <v>226885</v>
      </c>
      <c r="X45" s="92" t="s">
        <v>62</v>
      </c>
      <c r="Y45" s="99">
        <f>SUM(AB45:AK45)</f>
        <v>5343.95</v>
      </c>
      <c r="Z45" s="99">
        <f>SUM(AQ45:AT45)</f>
        <v>476.95</v>
      </c>
      <c r="AA45" s="100">
        <f>SUM(Y45-Z45)</f>
        <v>4867</v>
      </c>
      <c r="AB45" s="100">
        <v>0</v>
      </c>
      <c r="AC45" s="100">
        <v>0</v>
      </c>
      <c r="AD45" s="100">
        <v>5343.95</v>
      </c>
      <c r="AE45" s="100">
        <v>0</v>
      </c>
      <c r="AF45" s="100">
        <v>0</v>
      </c>
      <c r="AG45" s="100">
        <v>0</v>
      </c>
      <c r="AH45" s="100">
        <v>0</v>
      </c>
      <c r="AI45" s="100">
        <v>0</v>
      </c>
      <c r="AJ45" s="100">
        <v>0</v>
      </c>
      <c r="AK45" s="100">
        <v>0</v>
      </c>
      <c r="AL45" s="100">
        <v>0</v>
      </c>
      <c r="AM45" s="100">
        <v>0</v>
      </c>
      <c r="AN45" s="100">
        <v>0</v>
      </c>
      <c r="AO45" s="100">
        <v>0</v>
      </c>
      <c r="AP45" s="100">
        <v>0</v>
      </c>
      <c r="AQ45" s="100">
        <v>0</v>
      </c>
      <c r="AR45" s="100">
        <v>476.95</v>
      </c>
      <c r="AS45" s="100">
        <v>0</v>
      </c>
      <c r="AT45" s="100">
        <v>0</v>
      </c>
      <c r="AU45" s="55"/>
    </row>
    <row r="46" spans="1:47" s="26" customFormat="1" outlineLevel="1" x14ac:dyDescent="0.2">
      <c r="B46" s="91"/>
      <c r="C46" s="92"/>
      <c r="D46" s="92"/>
      <c r="E46" s="92"/>
      <c r="F46" s="92"/>
      <c r="G46" s="93"/>
      <c r="H46" s="94"/>
      <c r="I46" s="95"/>
      <c r="J46" s="96"/>
      <c r="K46" s="91"/>
      <c r="L46" s="92"/>
      <c r="M46" s="91"/>
      <c r="N46" s="191" t="s">
        <v>580</v>
      </c>
      <c r="O46" s="206"/>
      <c r="P46" s="207"/>
      <c r="Q46" s="208"/>
      <c r="R46" s="206"/>
      <c r="S46" s="206"/>
      <c r="T46" s="206"/>
      <c r="U46" s="208"/>
      <c r="V46" s="209"/>
      <c r="W46" s="210"/>
      <c r="X46" s="206"/>
      <c r="Y46" s="211">
        <f t="shared" ref="Y46:AT46" si="20">SUBTOTAL(9,Y45:Y45)</f>
        <v>5343.95</v>
      </c>
      <c r="Z46" s="211">
        <f t="shared" si="20"/>
        <v>476.95</v>
      </c>
      <c r="AA46" s="212">
        <f t="shared" si="20"/>
        <v>4867</v>
      </c>
      <c r="AB46" s="212">
        <f t="shared" si="20"/>
        <v>0</v>
      </c>
      <c r="AC46" s="212">
        <f t="shared" si="20"/>
        <v>0</v>
      </c>
      <c r="AD46" s="212">
        <f t="shared" si="20"/>
        <v>5343.95</v>
      </c>
      <c r="AE46" s="212">
        <f t="shared" si="20"/>
        <v>0</v>
      </c>
      <c r="AF46" s="212">
        <f t="shared" si="20"/>
        <v>0</v>
      </c>
      <c r="AG46" s="212">
        <f t="shared" si="20"/>
        <v>0</v>
      </c>
      <c r="AH46" s="212">
        <f t="shared" si="20"/>
        <v>0</v>
      </c>
      <c r="AI46" s="212">
        <f t="shared" si="20"/>
        <v>0</v>
      </c>
      <c r="AJ46" s="212">
        <f t="shared" si="20"/>
        <v>0</v>
      </c>
      <c r="AK46" s="212">
        <f t="shared" si="20"/>
        <v>0</v>
      </c>
      <c r="AL46" s="212">
        <f t="shared" si="20"/>
        <v>0</v>
      </c>
      <c r="AM46" s="212">
        <f t="shared" si="20"/>
        <v>0</v>
      </c>
      <c r="AN46" s="212">
        <f t="shared" si="20"/>
        <v>0</v>
      </c>
      <c r="AO46" s="212">
        <f t="shared" si="20"/>
        <v>0</v>
      </c>
      <c r="AP46" s="212">
        <f t="shared" si="20"/>
        <v>0</v>
      </c>
      <c r="AQ46" s="212">
        <f t="shared" si="20"/>
        <v>0</v>
      </c>
      <c r="AR46" s="212">
        <f t="shared" si="20"/>
        <v>476.95</v>
      </c>
      <c r="AS46" s="212">
        <f t="shared" si="20"/>
        <v>0</v>
      </c>
      <c r="AT46" s="212">
        <f t="shared" si="20"/>
        <v>0</v>
      </c>
      <c r="AU46" s="55"/>
    </row>
    <row r="47" spans="1:47" s="26" customFormat="1" outlineLevel="2" x14ac:dyDescent="0.2">
      <c r="A47" s="26">
        <v>72</v>
      </c>
      <c r="B47" s="91">
        <v>47</v>
      </c>
      <c r="C47" s="92" t="s">
        <v>300</v>
      </c>
      <c r="D47" s="92" t="s">
        <v>301</v>
      </c>
      <c r="E47" s="92" t="s">
        <v>302</v>
      </c>
      <c r="F47" s="92" t="s">
        <v>171</v>
      </c>
      <c r="G47" s="93" t="s">
        <v>303</v>
      </c>
      <c r="H47" s="94">
        <v>44452</v>
      </c>
      <c r="I47" s="95" t="s">
        <v>52</v>
      </c>
      <c r="J47" s="96" t="s">
        <v>158</v>
      </c>
      <c r="K47" s="91">
        <v>114</v>
      </c>
      <c r="L47" s="92" t="s">
        <v>304</v>
      </c>
      <c r="M47" s="91" t="s">
        <v>115</v>
      </c>
      <c r="N47" s="97" t="s">
        <v>305</v>
      </c>
      <c r="O47" s="92" t="s">
        <v>306</v>
      </c>
      <c r="P47" s="96" t="s">
        <v>58</v>
      </c>
      <c r="Q47" s="91" t="s">
        <v>163</v>
      </c>
      <c r="R47" s="92">
        <v>202219</v>
      </c>
      <c r="S47" s="92">
        <v>202219</v>
      </c>
      <c r="T47" s="92">
        <v>202219</v>
      </c>
      <c r="U47" s="91" t="s">
        <v>60</v>
      </c>
      <c r="V47" s="97"/>
      <c r="W47" s="98">
        <v>443446</v>
      </c>
      <c r="X47" s="92" t="s">
        <v>62</v>
      </c>
      <c r="Y47" s="99">
        <f t="shared" ref="Y47:Y55" si="21">SUM(AB47:AK47)</f>
        <v>8185.27</v>
      </c>
      <c r="Z47" s="99">
        <f t="shared" ref="Z47:Z55" si="22">SUM(AQ47:AT47)</f>
        <v>1037.27</v>
      </c>
      <c r="AA47" s="100">
        <f t="shared" ref="AA47:AA55" si="23">SUM(Y47-Z47)</f>
        <v>7148</v>
      </c>
      <c r="AB47" s="100">
        <v>0</v>
      </c>
      <c r="AC47" s="100">
        <v>0</v>
      </c>
      <c r="AD47" s="100">
        <v>8185.27</v>
      </c>
      <c r="AE47" s="100">
        <v>0</v>
      </c>
      <c r="AF47" s="100">
        <v>0</v>
      </c>
      <c r="AG47" s="100">
        <v>0</v>
      </c>
      <c r="AH47" s="100">
        <v>0</v>
      </c>
      <c r="AI47" s="100">
        <v>0</v>
      </c>
      <c r="AJ47" s="100">
        <v>0</v>
      </c>
      <c r="AK47" s="100">
        <v>0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1037.27</v>
      </c>
      <c r="AS47" s="100">
        <v>0</v>
      </c>
      <c r="AT47" s="100">
        <v>0</v>
      </c>
      <c r="AU47" s="55"/>
    </row>
    <row r="48" spans="1:47" s="26" customFormat="1" outlineLevel="2" x14ac:dyDescent="0.2">
      <c r="A48" s="26">
        <v>73</v>
      </c>
      <c r="B48" s="91">
        <v>48</v>
      </c>
      <c r="C48" s="92" t="s">
        <v>307</v>
      </c>
      <c r="D48" s="92" t="s">
        <v>308</v>
      </c>
      <c r="E48" s="92" t="s">
        <v>125</v>
      </c>
      <c r="F48" s="92" t="s">
        <v>309</v>
      </c>
      <c r="G48" s="93" t="s">
        <v>310</v>
      </c>
      <c r="H48" s="94">
        <v>44439</v>
      </c>
      <c r="I48" s="95" t="s">
        <v>52</v>
      </c>
      <c r="J48" s="96" t="s">
        <v>158</v>
      </c>
      <c r="K48" s="91">
        <v>114</v>
      </c>
      <c r="L48" s="92" t="s">
        <v>311</v>
      </c>
      <c r="M48" s="91" t="s">
        <v>115</v>
      </c>
      <c r="N48" s="97" t="s">
        <v>305</v>
      </c>
      <c r="O48" s="92" t="s">
        <v>306</v>
      </c>
      <c r="P48" s="96" t="s">
        <v>58</v>
      </c>
      <c r="Q48" s="91" t="s">
        <v>163</v>
      </c>
      <c r="R48" s="92">
        <v>202219</v>
      </c>
      <c r="S48" s="92">
        <v>202219</v>
      </c>
      <c r="T48" s="92">
        <v>202219</v>
      </c>
      <c r="U48" s="91" t="s">
        <v>60</v>
      </c>
      <c r="V48" s="97"/>
      <c r="W48" s="98">
        <v>864528</v>
      </c>
      <c r="X48" s="92" t="s">
        <v>62</v>
      </c>
      <c r="Y48" s="99">
        <f t="shared" si="21"/>
        <v>4224.43</v>
      </c>
      <c r="Z48" s="99">
        <f t="shared" si="22"/>
        <v>324.43</v>
      </c>
      <c r="AA48" s="100">
        <f t="shared" si="23"/>
        <v>3900.0000000000005</v>
      </c>
      <c r="AB48" s="100">
        <v>0</v>
      </c>
      <c r="AC48" s="100">
        <v>0</v>
      </c>
      <c r="AD48" s="100">
        <v>4224.43</v>
      </c>
      <c r="AE48" s="100">
        <v>0</v>
      </c>
      <c r="AF48" s="100">
        <v>0</v>
      </c>
      <c r="AG48" s="100">
        <v>0</v>
      </c>
      <c r="AH48" s="100">
        <v>0</v>
      </c>
      <c r="AI48" s="100">
        <v>0</v>
      </c>
      <c r="AJ48" s="100">
        <v>0</v>
      </c>
      <c r="AK48" s="100">
        <v>0</v>
      </c>
      <c r="AL48" s="100">
        <v>0</v>
      </c>
      <c r="AM48" s="100">
        <v>0</v>
      </c>
      <c r="AN48" s="100">
        <v>0</v>
      </c>
      <c r="AO48" s="100">
        <v>0</v>
      </c>
      <c r="AP48" s="100">
        <v>0</v>
      </c>
      <c r="AQ48" s="100">
        <v>0</v>
      </c>
      <c r="AR48" s="100">
        <v>324.43</v>
      </c>
      <c r="AS48" s="100">
        <v>0</v>
      </c>
      <c r="AT48" s="100">
        <v>0</v>
      </c>
      <c r="AU48" s="55"/>
    </row>
    <row r="49" spans="1:51" s="26" customFormat="1" outlineLevel="2" x14ac:dyDescent="0.2">
      <c r="A49" s="26">
        <v>74</v>
      </c>
      <c r="B49" s="91">
        <v>66</v>
      </c>
      <c r="C49" s="92" t="s">
        <v>417</v>
      </c>
      <c r="D49" s="92" t="s">
        <v>418</v>
      </c>
      <c r="E49" s="92" t="s">
        <v>419</v>
      </c>
      <c r="F49" s="92" t="s">
        <v>420</v>
      </c>
      <c r="G49" s="93" t="s">
        <v>421</v>
      </c>
      <c r="H49" s="134">
        <v>44642</v>
      </c>
      <c r="I49" s="95" t="s">
        <v>52</v>
      </c>
      <c r="J49" s="96" t="s">
        <v>158</v>
      </c>
      <c r="K49" s="91">
        <v>114</v>
      </c>
      <c r="L49" s="92" t="s">
        <v>422</v>
      </c>
      <c r="M49" s="91" t="s">
        <v>115</v>
      </c>
      <c r="N49" s="97" t="s">
        <v>305</v>
      </c>
      <c r="O49" s="92" t="s">
        <v>306</v>
      </c>
      <c r="P49" s="96" t="s">
        <v>58</v>
      </c>
      <c r="Q49" s="91" t="s">
        <v>163</v>
      </c>
      <c r="R49" s="92">
        <v>202219</v>
      </c>
      <c r="S49" s="92">
        <v>202219</v>
      </c>
      <c r="T49" s="92">
        <v>202219</v>
      </c>
      <c r="U49" s="91" t="s">
        <v>60</v>
      </c>
      <c r="V49" s="97"/>
      <c r="W49" s="98">
        <v>963452</v>
      </c>
      <c r="X49" s="92" t="s">
        <v>62</v>
      </c>
      <c r="Y49" s="99">
        <f t="shared" si="21"/>
        <v>7361.27</v>
      </c>
      <c r="Z49" s="99">
        <f t="shared" si="22"/>
        <v>861.27</v>
      </c>
      <c r="AA49" s="100">
        <f t="shared" si="23"/>
        <v>6500</v>
      </c>
      <c r="AB49" s="100">
        <v>0</v>
      </c>
      <c r="AC49" s="100">
        <v>0</v>
      </c>
      <c r="AD49" s="100">
        <v>7361.27</v>
      </c>
      <c r="AE49" s="100">
        <v>0</v>
      </c>
      <c r="AF49" s="100">
        <v>0</v>
      </c>
      <c r="AG49" s="100">
        <v>0</v>
      </c>
      <c r="AH49" s="100">
        <v>0</v>
      </c>
      <c r="AI49" s="100">
        <v>0</v>
      </c>
      <c r="AJ49" s="100">
        <v>0</v>
      </c>
      <c r="AK49" s="100">
        <v>0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0">
        <v>861.27</v>
      </c>
      <c r="AS49" s="100">
        <v>0</v>
      </c>
      <c r="AT49" s="100">
        <v>0</v>
      </c>
      <c r="AU49" s="55"/>
    </row>
    <row r="50" spans="1:51" s="26" customFormat="1" outlineLevel="2" x14ac:dyDescent="0.2">
      <c r="A50" s="26">
        <v>75</v>
      </c>
      <c r="B50" s="91">
        <v>71</v>
      </c>
      <c r="C50" s="92" t="s">
        <v>436</v>
      </c>
      <c r="D50" s="92" t="s">
        <v>437</v>
      </c>
      <c r="E50" s="92" t="s">
        <v>438</v>
      </c>
      <c r="F50" s="92" t="s">
        <v>439</v>
      </c>
      <c r="G50" s="93" t="s">
        <v>440</v>
      </c>
      <c r="H50" s="94">
        <v>44669</v>
      </c>
      <c r="I50" s="95" t="s">
        <v>52</v>
      </c>
      <c r="J50" s="96" t="s">
        <v>158</v>
      </c>
      <c r="K50" s="91">
        <v>114</v>
      </c>
      <c r="L50" s="92" t="s">
        <v>441</v>
      </c>
      <c r="M50" s="91" t="s">
        <v>115</v>
      </c>
      <c r="N50" s="97" t="s">
        <v>305</v>
      </c>
      <c r="O50" s="92" t="s">
        <v>306</v>
      </c>
      <c r="P50" s="96" t="s">
        <v>58</v>
      </c>
      <c r="Q50" s="91" t="s">
        <v>163</v>
      </c>
      <c r="R50" s="92">
        <v>202219</v>
      </c>
      <c r="S50" s="92">
        <v>202219</v>
      </c>
      <c r="T50" s="92">
        <v>202219</v>
      </c>
      <c r="U50" s="91" t="s">
        <v>60</v>
      </c>
      <c r="V50" s="135"/>
      <c r="W50" s="135">
        <v>117494</v>
      </c>
      <c r="X50" s="135" t="s">
        <v>62</v>
      </c>
      <c r="Y50" s="99">
        <f t="shared" si="21"/>
        <v>4543.1000000000004</v>
      </c>
      <c r="Z50" s="99">
        <f t="shared" si="22"/>
        <v>359.1</v>
      </c>
      <c r="AA50" s="100">
        <f t="shared" si="23"/>
        <v>4184</v>
      </c>
      <c r="AB50" s="100">
        <v>0</v>
      </c>
      <c r="AC50" s="100">
        <v>0</v>
      </c>
      <c r="AD50" s="136">
        <v>4543.1000000000004</v>
      </c>
      <c r="AE50" s="100">
        <v>0</v>
      </c>
      <c r="AF50" s="100">
        <v>0</v>
      </c>
      <c r="AG50" s="100">
        <v>0</v>
      </c>
      <c r="AH50" s="100">
        <v>0</v>
      </c>
      <c r="AI50" s="100">
        <v>0</v>
      </c>
      <c r="AJ50" s="100">
        <v>0</v>
      </c>
      <c r="AK50" s="100">
        <v>0</v>
      </c>
      <c r="AL50" s="100">
        <v>0</v>
      </c>
      <c r="AM50" s="100">
        <v>0</v>
      </c>
      <c r="AN50" s="100">
        <v>0</v>
      </c>
      <c r="AO50" s="100">
        <v>0</v>
      </c>
      <c r="AP50" s="100">
        <v>0</v>
      </c>
      <c r="AQ50" s="100">
        <v>0</v>
      </c>
      <c r="AR50" s="100">
        <v>359.1</v>
      </c>
      <c r="AS50" s="100">
        <v>0</v>
      </c>
      <c r="AT50" s="100">
        <v>0</v>
      </c>
      <c r="AU50" s="55"/>
    </row>
    <row r="51" spans="1:51" s="26" customFormat="1" outlineLevel="2" x14ac:dyDescent="0.2">
      <c r="A51" s="26">
        <v>76</v>
      </c>
      <c r="B51" s="91">
        <v>73</v>
      </c>
      <c r="C51" s="92" t="s">
        <v>446</v>
      </c>
      <c r="D51" s="92" t="s">
        <v>447</v>
      </c>
      <c r="E51" s="92" t="s">
        <v>74</v>
      </c>
      <c r="F51" s="92" t="s">
        <v>171</v>
      </c>
      <c r="G51" s="93" t="s">
        <v>448</v>
      </c>
      <c r="H51" s="94">
        <v>44690</v>
      </c>
      <c r="I51" s="95" t="s">
        <v>52</v>
      </c>
      <c r="J51" s="96" t="s">
        <v>158</v>
      </c>
      <c r="K51" s="91">
        <v>113</v>
      </c>
      <c r="L51" s="92" t="s">
        <v>449</v>
      </c>
      <c r="M51" s="91" t="s">
        <v>55</v>
      </c>
      <c r="N51" s="97" t="s">
        <v>305</v>
      </c>
      <c r="O51" s="92" t="s">
        <v>306</v>
      </c>
      <c r="P51" s="96" t="s">
        <v>58</v>
      </c>
      <c r="Q51" s="91" t="s">
        <v>163</v>
      </c>
      <c r="R51" s="92">
        <v>202219</v>
      </c>
      <c r="S51" s="92">
        <v>202219</v>
      </c>
      <c r="T51" s="92">
        <v>202219</v>
      </c>
      <c r="U51" s="91" t="s">
        <v>60</v>
      </c>
      <c r="V51" s="135"/>
      <c r="W51" s="135">
        <v>220500</v>
      </c>
      <c r="X51" s="135" t="s">
        <v>62</v>
      </c>
      <c r="Y51" s="99">
        <f t="shared" si="21"/>
        <v>14711.37</v>
      </c>
      <c r="Z51" s="99">
        <f t="shared" si="22"/>
        <v>2461.37</v>
      </c>
      <c r="AA51" s="100">
        <f t="shared" si="23"/>
        <v>12250</v>
      </c>
      <c r="AB51" s="100">
        <v>0</v>
      </c>
      <c r="AC51" s="100">
        <v>0</v>
      </c>
      <c r="AD51" s="136">
        <v>14711.37</v>
      </c>
      <c r="AE51" s="100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0</v>
      </c>
      <c r="AQ51" s="100">
        <v>0</v>
      </c>
      <c r="AR51" s="100">
        <v>2461.37</v>
      </c>
      <c r="AS51" s="100">
        <v>0</v>
      </c>
      <c r="AT51" s="100">
        <v>0</v>
      </c>
      <c r="AU51" s="55"/>
    </row>
    <row r="52" spans="1:51" s="26" customFormat="1" outlineLevel="2" x14ac:dyDescent="0.2">
      <c r="A52" s="26">
        <v>77</v>
      </c>
      <c r="B52" s="91">
        <v>74</v>
      </c>
      <c r="C52" s="92" t="s">
        <v>450</v>
      </c>
      <c r="D52" s="92" t="s">
        <v>451</v>
      </c>
      <c r="E52" s="92" t="s">
        <v>452</v>
      </c>
      <c r="F52" s="92" t="s">
        <v>74</v>
      </c>
      <c r="G52" s="93" t="s">
        <v>453</v>
      </c>
      <c r="H52" s="94">
        <v>44690</v>
      </c>
      <c r="I52" s="95" t="s">
        <v>52</v>
      </c>
      <c r="J52" s="96" t="s">
        <v>158</v>
      </c>
      <c r="K52" s="91">
        <v>114</v>
      </c>
      <c r="L52" s="92" t="s">
        <v>454</v>
      </c>
      <c r="M52" s="91" t="s">
        <v>115</v>
      </c>
      <c r="N52" s="97" t="s">
        <v>305</v>
      </c>
      <c r="O52" s="92" t="s">
        <v>306</v>
      </c>
      <c r="P52" s="96" t="s">
        <v>58</v>
      </c>
      <c r="Q52" s="91" t="s">
        <v>163</v>
      </c>
      <c r="R52" s="92">
        <v>202219</v>
      </c>
      <c r="S52" s="92">
        <v>202219</v>
      </c>
      <c r="T52" s="92">
        <v>202219</v>
      </c>
      <c r="U52" s="91" t="s">
        <v>60</v>
      </c>
      <c r="V52" s="135"/>
      <c r="W52" s="135">
        <v>215760</v>
      </c>
      <c r="X52" s="135" t="s">
        <v>62</v>
      </c>
      <c r="Y52" s="99">
        <f t="shared" si="21"/>
        <v>8185.27</v>
      </c>
      <c r="Z52" s="99">
        <f t="shared" si="22"/>
        <v>1037.27</v>
      </c>
      <c r="AA52" s="100">
        <f t="shared" si="23"/>
        <v>7148</v>
      </c>
      <c r="AB52" s="100">
        <v>0</v>
      </c>
      <c r="AC52" s="100">
        <v>0</v>
      </c>
      <c r="AD52" s="100">
        <v>8185.27</v>
      </c>
      <c r="AE52" s="100">
        <v>0</v>
      </c>
      <c r="AF52" s="100">
        <v>0</v>
      </c>
      <c r="AG52" s="100">
        <v>0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  <c r="AO52" s="100">
        <v>0</v>
      </c>
      <c r="AP52" s="100">
        <v>0</v>
      </c>
      <c r="AQ52" s="100">
        <v>0</v>
      </c>
      <c r="AR52" s="100">
        <v>1037.27</v>
      </c>
      <c r="AS52" s="100">
        <v>0</v>
      </c>
      <c r="AT52" s="100">
        <v>0</v>
      </c>
      <c r="AU52" s="55"/>
    </row>
    <row r="53" spans="1:51" s="26" customFormat="1" outlineLevel="2" x14ac:dyDescent="0.2">
      <c r="A53" s="26">
        <v>78</v>
      </c>
      <c r="B53" s="91">
        <v>75</v>
      </c>
      <c r="C53" s="92" t="s">
        <v>455</v>
      </c>
      <c r="D53" s="92" t="s">
        <v>456</v>
      </c>
      <c r="E53" s="92" t="s">
        <v>457</v>
      </c>
      <c r="F53" s="92" t="s">
        <v>74</v>
      </c>
      <c r="G53" s="93" t="s">
        <v>458</v>
      </c>
      <c r="H53" s="94">
        <v>44690</v>
      </c>
      <c r="I53" s="95" t="s">
        <v>52</v>
      </c>
      <c r="J53" s="96" t="s">
        <v>158</v>
      </c>
      <c r="K53" s="91">
        <v>114</v>
      </c>
      <c r="L53" s="92" t="s">
        <v>454</v>
      </c>
      <c r="M53" s="91" t="s">
        <v>115</v>
      </c>
      <c r="N53" s="97" t="s">
        <v>305</v>
      </c>
      <c r="O53" s="92" t="s">
        <v>306</v>
      </c>
      <c r="P53" s="96" t="s">
        <v>58</v>
      </c>
      <c r="Q53" s="91" t="s">
        <v>163</v>
      </c>
      <c r="R53" s="92">
        <v>202219</v>
      </c>
      <c r="S53" s="92">
        <v>202219</v>
      </c>
      <c r="T53" s="92">
        <v>202219</v>
      </c>
      <c r="U53" s="91" t="s">
        <v>60</v>
      </c>
      <c r="V53" s="135"/>
      <c r="W53" s="135">
        <v>976700</v>
      </c>
      <c r="X53" s="135" t="s">
        <v>62</v>
      </c>
      <c r="Y53" s="99">
        <f t="shared" si="21"/>
        <v>8185.27</v>
      </c>
      <c r="Z53" s="99">
        <f t="shared" si="22"/>
        <v>1037.27</v>
      </c>
      <c r="AA53" s="100">
        <f t="shared" si="23"/>
        <v>7148</v>
      </c>
      <c r="AB53" s="100">
        <v>0</v>
      </c>
      <c r="AC53" s="100">
        <v>0</v>
      </c>
      <c r="AD53" s="100">
        <v>8185.27</v>
      </c>
      <c r="AE53" s="100">
        <v>0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v>0</v>
      </c>
      <c r="AR53" s="100">
        <v>1037.27</v>
      </c>
      <c r="AS53" s="100">
        <v>0</v>
      </c>
      <c r="AT53" s="100">
        <v>0</v>
      </c>
      <c r="AU53" s="55"/>
      <c r="AW53" s="58"/>
      <c r="AY53" s="58"/>
    </row>
    <row r="54" spans="1:51" s="26" customFormat="1" outlineLevel="2" x14ac:dyDescent="0.2">
      <c r="A54" s="26">
        <v>79</v>
      </c>
      <c r="B54" s="91">
        <v>101</v>
      </c>
      <c r="C54" s="92" t="s">
        <v>556</v>
      </c>
      <c r="D54" s="92" t="s">
        <v>557</v>
      </c>
      <c r="E54" s="92" t="s">
        <v>171</v>
      </c>
      <c r="F54" s="92" t="s">
        <v>484</v>
      </c>
      <c r="G54" s="93" t="s">
        <v>485</v>
      </c>
      <c r="H54" s="94">
        <v>44798</v>
      </c>
      <c r="I54" s="95" t="s">
        <v>52</v>
      </c>
      <c r="J54" s="96" t="s">
        <v>158</v>
      </c>
      <c r="K54" s="91">
        <v>114</v>
      </c>
      <c r="L54" s="92"/>
      <c r="M54" s="91" t="s">
        <v>115</v>
      </c>
      <c r="N54" s="97" t="s">
        <v>305</v>
      </c>
      <c r="O54" s="92" t="s">
        <v>306</v>
      </c>
      <c r="P54" s="96" t="s">
        <v>58</v>
      </c>
      <c r="Q54" s="91" t="s">
        <v>163</v>
      </c>
      <c r="R54" s="92">
        <v>202219</v>
      </c>
      <c r="S54" s="92">
        <v>202219</v>
      </c>
      <c r="T54" s="92">
        <v>202219</v>
      </c>
      <c r="U54" s="91" t="s">
        <v>60</v>
      </c>
      <c r="V54" s="135"/>
      <c r="W54" s="135"/>
      <c r="X54" s="135"/>
      <c r="Y54" s="99">
        <f t="shared" si="21"/>
        <v>9904.5</v>
      </c>
      <c r="Z54" s="99">
        <f t="shared" si="22"/>
        <v>1404.5</v>
      </c>
      <c r="AA54" s="100">
        <f t="shared" si="23"/>
        <v>8500</v>
      </c>
      <c r="AB54" s="100">
        <v>0</v>
      </c>
      <c r="AC54" s="100">
        <v>0</v>
      </c>
      <c r="AD54" s="100">
        <v>9904.5</v>
      </c>
      <c r="AE54" s="100">
        <v>0</v>
      </c>
      <c r="AF54" s="100">
        <v>0</v>
      </c>
      <c r="AG54" s="100">
        <v>0</v>
      </c>
      <c r="AH54" s="100">
        <v>0</v>
      </c>
      <c r="AI54" s="100">
        <v>0</v>
      </c>
      <c r="AJ54" s="100">
        <v>0</v>
      </c>
      <c r="AK54" s="100">
        <v>0</v>
      </c>
      <c r="AL54" s="100">
        <v>0</v>
      </c>
      <c r="AM54" s="100">
        <v>0</v>
      </c>
      <c r="AN54" s="100">
        <v>0</v>
      </c>
      <c r="AO54" s="100">
        <v>0</v>
      </c>
      <c r="AP54" s="100">
        <v>0</v>
      </c>
      <c r="AQ54" s="100">
        <v>0</v>
      </c>
      <c r="AR54" s="100">
        <v>1404.5</v>
      </c>
      <c r="AS54" s="100">
        <v>0</v>
      </c>
      <c r="AT54" s="100">
        <v>0</v>
      </c>
      <c r="AU54" s="55"/>
      <c r="AW54" s="58"/>
      <c r="AY54" s="58"/>
    </row>
    <row r="55" spans="1:51" s="26" customFormat="1" outlineLevel="2" x14ac:dyDescent="0.2">
      <c r="A55" s="26">
        <v>71</v>
      </c>
      <c r="B55" s="91">
        <v>106</v>
      </c>
      <c r="C55" s="92" t="s">
        <v>562</v>
      </c>
      <c r="D55" s="92" t="s">
        <v>563</v>
      </c>
      <c r="E55" s="92" t="s">
        <v>564</v>
      </c>
      <c r="F55" s="92" t="s">
        <v>565</v>
      </c>
      <c r="G55" s="93" t="s">
        <v>566</v>
      </c>
      <c r="H55" s="94">
        <v>44881</v>
      </c>
      <c r="I55" s="95" t="s">
        <v>52</v>
      </c>
      <c r="J55" s="96" t="s">
        <v>158</v>
      </c>
      <c r="K55" s="91">
        <v>114</v>
      </c>
      <c r="L55" s="92" t="s">
        <v>567</v>
      </c>
      <c r="M55" s="91" t="s">
        <v>115</v>
      </c>
      <c r="N55" s="97" t="s">
        <v>305</v>
      </c>
      <c r="O55" s="92" t="s">
        <v>568</v>
      </c>
      <c r="P55" s="96" t="s">
        <v>58</v>
      </c>
      <c r="Q55" s="91" t="s">
        <v>163</v>
      </c>
      <c r="R55" s="92">
        <v>202219</v>
      </c>
      <c r="S55" s="92">
        <v>202219</v>
      </c>
      <c r="T55" s="92">
        <v>202219</v>
      </c>
      <c r="U55" s="91" t="s">
        <v>60</v>
      </c>
      <c r="V55" s="135"/>
      <c r="W55" s="135"/>
      <c r="X55" s="135"/>
      <c r="Y55" s="99">
        <f t="shared" si="21"/>
        <v>8185.27</v>
      </c>
      <c r="Z55" s="99">
        <f t="shared" si="22"/>
        <v>1037.27</v>
      </c>
      <c r="AA55" s="100">
        <f t="shared" si="23"/>
        <v>7148</v>
      </c>
      <c r="AB55" s="100">
        <v>0</v>
      </c>
      <c r="AC55" s="100">
        <v>0</v>
      </c>
      <c r="AD55" s="100">
        <v>8185.27</v>
      </c>
      <c r="AE55" s="100">
        <v>0</v>
      </c>
      <c r="AF55" s="100">
        <v>0</v>
      </c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00">
        <v>0</v>
      </c>
      <c r="AQ55" s="100">
        <v>0</v>
      </c>
      <c r="AR55" s="100">
        <v>1037.27</v>
      </c>
      <c r="AS55" s="100">
        <v>0</v>
      </c>
      <c r="AT55" s="100">
        <v>0</v>
      </c>
      <c r="AU55" s="55"/>
      <c r="AW55" s="58"/>
      <c r="AY55" s="58"/>
    </row>
    <row r="56" spans="1:51" s="26" customFormat="1" outlineLevel="1" x14ac:dyDescent="0.2">
      <c r="B56" s="91"/>
      <c r="C56" s="92"/>
      <c r="D56" s="92"/>
      <c r="E56" s="92"/>
      <c r="F56" s="92"/>
      <c r="G56" s="93"/>
      <c r="H56" s="94"/>
      <c r="I56" s="95"/>
      <c r="J56" s="96"/>
      <c r="K56" s="91"/>
      <c r="L56" s="92"/>
      <c r="M56" s="91"/>
      <c r="N56" s="191" t="s">
        <v>581</v>
      </c>
      <c r="O56" s="206"/>
      <c r="P56" s="207"/>
      <c r="Q56" s="208"/>
      <c r="R56" s="206"/>
      <c r="S56" s="206"/>
      <c r="T56" s="206"/>
      <c r="U56" s="208"/>
      <c r="V56" s="213"/>
      <c r="W56" s="213"/>
      <c r="X56" s="213"/>
      <c r="Y56" s="211">
        <f t="shared" ref="Y56:AT56" si="24">SUBTOTAL(9,Y47:Y55)</f>
        <v>73485.750000000015</v>
      </c>
      <c r="Z56" s="211">
        <f t="shared" si="24"/>
        <v>9559.7500000000018</v>
      </c>
      <c r="AA56" s="212">
        <f t="shared" si="24"/>
        <v>63926</v>
      </c>
      <c r="AB56" s="212">
        <f t="shared" si="24"/>
        <v>0</v>
      </c>
      <c r="AC56" s="212">
        <f t="shared" si="24"/>
        <v>0</v>
      </c>
      <c r="AD56" s="212">
        <f t="shared" si="24"/>
        <v>73485.750000000015</v>
      </c>
      <c r="AE56" s="212">
        <f t="shared" si="24"/>
        <v>0</v>
      </c>
      <c r="AF56" s="212">
        <f t="shared" si="24"/>
        <v>0</v>
      </c>
      <c r="AG56" s="212">
        <f t="shared" si="24"/>
        <v>0</v>
      </c>
      <c r="AH56" s="212">
        <f t="shared" si="24"/>
        <v>0</v>
      </c>
      <c r="AI56" s="212">
        <f t="shared" si="24"/>
        <v>0</v>
      </c>
      <c r="AJ56" s="212">
        <f t="shared" si="24"/>
        <v>0</v>
      </c>
      <c r="AK56" s="212">
        <f t="shared" si="24"/>
        <v>0</v>
      </c>
      <c r="AL56" s="212">
        <f t="shared" si="24"/>
        <v>0</v>
      </c>
      <c r="AM56" s="212">
        <f t="shared" si="24"/>
        <v>0</v>
      </c>
      <c r="AN56" s="212">
        <f t="shared" si="24"/>
        <v>0</v>
      </c>
      <c r="AO56" s="212">
        <f t="shared" si="24"/>
        <v>0</v>
      </c>
      <c r="AP56" s="212">
        <f t="shared" si="24"/>
        <v>0</v>
      </c>
      <c r="AQ56" s="212">
        <f t="shared" si="24"/>
        <v>0</v>
      </c>
      <c r="AR56" s="212">
        <f t="shared" si="24"/>
        <v>9559.7500000000018</v>
      </c>
      <c r="AS56" s="212">
        <f t="shared" si="24"/>
        <v>0</v>
      </c>
      <c r="AT56" s="212">
        <f t="shared" si="24"/>
        <v>0</v>
      </c>
      <c r="AU56" s="55"/>
      <c r="AW56" s="58"/>
      <c r="AY56" s="58"/>
    </row>
    <row r="57" spans="1:51" s="26" customFormat="1" outlineLevel="2" x14ac:dyDescent="0.2">
      <c r="A57" s="26">
        <v>60</v>
      </c>
      <c r="B57" s="91">
        <v>44</v>
      </c>
      <c r="C57" s="92" t="s">
        <v>284</v>
      </c>
      <c r="D57" s="92" t="s">
        <v>285</v>
      </c>
      <c r="E57" s="92" t="s">
        <v>74</v>
      </c>
      <c r="F57" s="92" t="s">
        <v>286</v>
      </c>
      <c r="G57" s="93" t="s">
        <v>287</v>
      </c>
      <c r="H57" s="94">
        <v>44439</v>
      </c>
      <c r="I57" s="95" t="s">
        <v>52</v>
      </c>
      <c r="J57" s="96" t="s">
        <v>158</v>
      </c>
      <c r="K57" s="91">
        <v>113</v>
      </c>
      <c r="L57" s="92" t="s">
        <v>288</v>
      </c>
      <c r="M57" s="91" t="s">
        <v>160</v>
      </c>
      <c r="N57" s="97" t="s">
        <v>289</v>
      </c>
      <c r="O57" s="92" t="s">
        <v>290</v>
      </c>
      <c r="P57" s="96" t="s">
        <v>58</v>
      </c>
      <c r="Q57" s="91" t="s">
        <v>163</v>
      </c>
      <c r="R57" s="92">
        <v>202219</v>
      </c>
      <c r="S57" s="92">
        <v>202219</v>
      </c>
      <c r="T57" s="92">
        <v>202219</v>
      </c>
      <c r="U57" s="91" t="s">
        <v>60</v>
      </c>
      <c r="V57" s="97"/>
      <c r="W57" s="98">
        <v>920387</v>
      </c>
      <c r="X57" s="92" t="s">
        <v>62</v>
      </c>
      <c r="Y57" s="99">
        <f>SUM(AB57:AK57)</f>
        <v>11925.1</v>
      </c>
      <c r="Z57" s="99">
        <f>SUM(AQ57:AT57)</f>
        <v>1836.1</v>
      </c>
      <c r="AA57" s="100">
        <f>SUM(Y57-Z57)</f>
        <v>10089</v>
      </c>
      <c r="AB57" s="100">
        <v>0</v>
      </c>
      <c r="AC57" s="100"/>
      <c r="AD57" s="100">
        <v>11925.1</v>
      </c>
      <c r="AE57" s="100">
        <v>0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0">
        <v>0</v>
      </c>
      <c r="AN57" s="100">
        <v>0</v>
      </c>
      <c r="AO57" s="100">
        <v>0</v>
      </c>
      <c r="AP57" s="100">
        <v>0</v>
      </c>
      <c r="AQ57" s="100">
        <v>0</v>
      </c>
      <c r="AR57" s="100">
        <v>1836.1</v>
      </c>
      <c r="AS57" s="100">
        <v>0</v>
      </c>
      <c r="AT57" s="100">
        <v>0</v>
      </c>
      <c r="AU57" s="55"/>
      <c r="AW57" s="58"/>
      <c r="AY57" s="58"/>
    </row>
    <row r="58" spans="1:51" s="26" customFormat="1" outlineLevel="2" x14ac:dyDescent="0.2">
      <c r="A58" s="26">
        <v>61</v>
      </c>
      <c r="B58" s="91">
        <v>45</v>
      </c>
      <c r="C58" s="92" t="s">
        <v>291</v>
      </c>
      <c r="D58" s="92" t="s">
        <v>292</v>
      </c>
      <c r="E58" s="92" t="s">
        <v>293</v>
      </c>
      <c r="F58" s="92" t="s">
        <v>74</v>
      </c>
      <c r="G58" s="93" t="s">
        <v>294</v>
      </c>
      <c r="H58" s="94">
        <v>44439</v>
      </c>
      <c r="I58" s="95" t="s">
        <v>52</v>
      </c>
      <c r="J58" s="96" t="s">
        <v>158</v>
      </c>
      <c r="K58" s="91">
        <v>114</v>
      </c>
      <c r="L58" s="92" t="s">
        <v>114</v>
      </c>
      <c r="M58" s="91" t="s">
        <v>115</v>
      </c>
      <c r="N58" s="97" t="s">
        <v>289</v>
      </c>
      <c r="O58" s="92" t="s">
        <v>290</v>
      </c>
      <c r="P58" s="96" t="s">
        <v>58</v>
      </c>
      <c r="Q58" s="91" t="s">
        <v>163</v>
      </c>
      <c r="R58" s="92">
        <v>202219</v>
      </c>
      <c r="S58" s="92">
        <v>202219</v>
      </c>
      <c r="T58" s="92">
        <v>202219</v>
      </c>
      <c r="U58" s="91" t="s">
        <v>60</v>
      </c>
      <c r="V58" s="97"/>
      <c r="W58" s="98">
        <v>864498</v>
      </c>
      <c r="X58" s="92" t="s">
        <v>62</v>
      </c>
      <c r="Y58" s="99">
        <f>SUM(AB58:AK58)</f>
        <v>4907.04</v>
      </c>
      <c r="Z58" s="99">
        <f>SUM(AQ58:AT58)</f>
        <v>407.04</v>
      </c>
      <c r="AA58" s="100">
        <f>SUM(Y58-Z58)</f>
        <v>4500</v>
      </c>
      <c r="AB58" s="100">
        <v>0</v>
      </c>
      <c r="AC58" s="100">
        <v>0</v>
      </c>
      <c r="AD58" s="100">
        <v>4907.04</v>
      </c>
      <c r="AE58" s="100">
        <v>0</v>
      </c>
      <c r="AF58" s="100">
        <v>0</v>
      </c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00">
        <v>0</v>
      </c>
      <c r="AQ58" s="100">
        <v>0</v>
      </c>
      <c r="AR58" s="100">
        <v>407.04</v>
      </c>
      <c r="AS58" s="100">
        <v>0</v>
      </c>
      <c r="AT58" s="100">
        <v>0</v>
      </c>
      <c r="AU58" s="55"/>
      <c r="AW58" s="58"/>
      <c r="AY58" s="58"/>
    </row>
    <row r="59" spans="1:51" s="26" customFormat="1" outlineLevel="1" x14ac:dyDescent="0.2">
      <c r="B59" s="91"/>
      <c r="C59" s="92"/>
      <c r="D59" s="92"/>
      <c r="E59" s="92"/>
      <c r="F59" s="92"/>
      <c r="G59" s="93"/>
      <c r="H59" s="94"/>
      <c r="I59" s="95"/>
      <c r="J59" s="96"/>
      <c r="K59" s="91"/>
      <c r="L59" s="92"/>
      <c r="M59" s="91"/>
      <c r="N59" s="191" t="s">
        <v>582</v>
      </c>
      <c r="O59" s="206"/>
      <c r="P59" s="207"/>
      <c r="Q59" s="208"/>
      <c r="R59" s="206"/>
      <c r="S59" s="206"/>
      <c r="T59" s="206"/>
      <c r="U59" s="208"/>
      <c r="V59" s="209"/>
      <c r="W59" s="210"/>
      <c r="X59" s="206"/>
      <c r="Y59" s="211">
        <f t="shared" ref="Y59:AT59" si="25">SUBTOTAL(9,Y57:Y58)</f>
        <v>16832.14</v>
      </c>
      <c r="Z59" s="211">
        <f t="shared" si="25"/>
        <v>2243.14</v>
      </c>
      <c r="AA59" s="212">
        <f t="shared" si="25"/>
        <v>14589</v>
      </c>
      <c r="AB59" s="212">
        <f t="shared" si="25"/>
        <v>0</v>
      </c>
      <c r="AC59" s="212">
        <f t="shared" si="25"/>
        <v>0</v>
      </c>
      <c r="AD59" s="212">
        <f t="shared" si="25"/>
        <v>16832.14</v>
      </c>
      <c r="AE59" s="212">
        <f t="shared" si="25"/>
        <v>0</v>
      </c>
      <c r="AF59" s="212">
        <f t="shared" si="25"/>
        <v>0</v>
      </c>
      <c r="AG59" s="212">
        <f t="shared" si="25"/>
        <v>0</v>
      </c>
      <c r="AH59" s="212">
        <f t="shared" si="25"/>
        <v>0</v>
      </c>
      <c r="AI59" s="212">
        <f t="shared" si="25"/>
        <v>0</v>
      </c>
      <c r="AJ59" s="212">
        <f t="shared" si="25"/>
        <v>0</v>
      </c>
      <c r="AK59" s="212">
        <f t="shared" si="25"/>
        <v>0</v>
      </c>
      <c r="AL59" s="212">
        <f t="shared" si="25"/>
        <v>0</v>
      </c>
      <c r="AM59" s="212">
        <f t="shared" si="25"/>
        <v>0</v>
      </c>
      <c r="AN59" s="212">
        <f t="shared" si="25"/>
        <v>0</v>
      </c>
      <c r="AO59" s="212">
        <f t="shared" si="25"/>
        <v>0</v>
      </c>
      <c r="AP59" s="212">
        <f t="shared" si="25"/>
        <v>0</v>
      </c>
      <c r="AQ59" s="212">
        <f t="shared" si="25"/>
        <v>0</v>
      </c>
      <c r="AR59" s="212">
        <f t="shared" si="25"/>
        <v>2243.14</v>
      </c>
      <c r="AS59" s="212">
        <f t="shared" si="25"/>
        <v>0</v>
      </c>
      <c r="AT59" s="212">
        <f t="shared" si="25"/>
        <v>0</v>
      </c>
      <c r="AU59" s="55"/>
      <c r="AW59" s="58"/>
      <c r="AY59" s="58"/>
    </row>
    <row r="60" spans="1:51" s="26" customFormat="1" outlineLevel="2" x14ac:dyDescent="0.2">
      <c r="A60" s="26">
        <v>44</v>
      </c>
      <c r="B60" s="91">
        <v>23</v>
      </c>
      <c r="C60" s="92" t="s">
        <v>185</v>
      </c>
      <c r="D60" s="92" t="s">
        <v>186</v>
      </c>
      <c r="E60" s="92" t="s">
        <v>111</v>
      </c>
      <c r="F60" s="92" t="s">
        <v>187</v>
      </c>
      <c r="G60" s="93" t="s">
        <v>188</v>
      </c>
      <c r="H60" s="94">
        <v>44439</v>
      </c>
      <c r="I60" s="95" t="s">
        <v>52</v>
      </c>
      <c r="J60" s="96" t="s">
        <v>158</v>
      </c>
      <c r="K60" s="91">
        <v>113</v>
      </c>
      <c r="L60" s="92" t="s">
        <v>189</v>
      </c>
      <c r="M60" s="91" t="s">
        <v>55</v>
      </c>
      <c r="N60" s="97" t="s">
        <v>121</v>
      </c>
      <c r="O60" s="92" t="s">
        <v>122</v>
      </c>
      <c r="P60" s="96" t="s">
        <v>58</v>
      </c>
      <c r="Q60" s="91" t="s">
        <v>163</v>
      </c>
      <c r="R60" s="92">
        <v>202219</v>
      </c>
      <c r="S60" s="92">
        <v>202219</v>
      </c>
      <c r="T60" s="92">
        <v>202219</v>
      </c>
      <c r="U60" s="91" t="s">
        <v>60</v>
      </c>
      <c r="V60" s="97"/>
      <c r="W60" s="98">
        <v>864332</v>
      </c>
      <c r="X60" s="92" t="s">
        <v>62</v>
      </c>
      <c r="Y60" s="99">
        <f>SUM(AB60:AK60)</f>
        <v>9904.5</v>
      </c>
      <c r="Z60" s="99">
        <f>SUM(AQ60:AT60)</f>
        <v>1404.5</v>
      </c>
      <c r="AA60" s="100">
        <f>SUM(Y60-Z60)</f>
        <v>8500</v>
      </c>
      <c r="AB60" s="100">
        <v>0</v>
      </c>
      <c r="AC60" s="100">
        <v>0</v>
      </c>
      <c r="AD60" s="100">
        <v>9904.5</v>
      </c>
      <c r="AE60" s="100">
        <v>0</v>
      </c>
      <c r="AF60" s="100">
        <v>0</v>
      </c>
      <c r="AG60" s="100">
        <v>0</v>
      </c>
      <c r="AH60" s="100">
        <v>0</v>
      </c>
      <c r="AI60" s="100">
        <v>0</v>
      </c>
      <c r="AJ60" s="100">
        <v>0</v>
      </c>
      <c r="AK60" s="100">
        <v>0</v>
      </c>
      <c r="AL60" s="100">
        <v>0</v>
      </c>
      <c r="AM60" s="100">
        <v>0</v>
      </c>
      <c r="AN60" s="100">
        <v>0</v>
      </c>
      <c r="AO60" s="100">
        <v>0</v>
      </c>
      <c r="AP60" s="100">
        <v>0</v>
      </c>
      <c r="AQ60" s="100">
        <v>0</v>
      </c>
      <c r="AR60" s="100">
        <v>1404.5</v>
      </c>
      <c r="AS60" s="100">
        <v>0</v>
      </c>
      <c r="AT60" s="100">
        <v>0</v>
      </c>
      <c r="AU60" s="55"/>
      <c r="AW60" s="58"/>
      <c r="AY60" s="58"/>
    </row>
    <row r="61" spans="1:51" s="26" customFormat="1" outlineLevel="2" x14ac:dyDescent="0.2">
      <c r="A61" s="26">
        <v>45</v>
      </c>
      <c r="B61" s="91">
        <v>24</v>
      </c>
      <c r="C61" s="92" t="s">
        <v>190</v>
      </c>
      <c r="D61" s="92" t="s">
        <v>191</v>
      </c>
      <c r="E61" s="92" t="s">
        <v>74</v>
      </c>
      <c r="F61" s="92" t="s">
        <v>192</v>
      </c>
      <c r="G61" s="93" t="s">
        <v>193</v>
      </c>
      <c r="H61" s="94">
        <v>44439</v>
      </c>
      <c r="I61" s="95" t="s">
        <v>52</v>
      </c>
      <c r="J61" s="96" t="s">
        <v>158</v>
      </c>
      <c r="K61" s="91">
        <v>114</v>
      </c>
      <c r="L61" s="92" t="s">
        <v>194</v>
      </c>
      <c r="M61" s="91" t="s">
        <v>115</v>
      </c>
      <c r="N61" s="97" t="s">
        <v>121</v>
      </c>
      <c r="O61" s="92" t="s">
        <v>122</v>
      </c>
      <c r="P61" s="96" t="s">
        <v>58</v>
      </c>
      <c r="Q61" s="91" t="s">
        <v>163</v>
      </c>
      <c r="R61" s="92">
        <v>202219</v>
      </c>
      <c r="S61" s="92">
        <v>202219</v>
      </c>
      <c r="T61" s="92">
        <v>202219</v>
      </c>
      <c r="U61" s="91" t="s">
        <v>60</v>
      </c>
      <c r="V61" s="97"/>
      <c r="W61" s="98">
        <v>906019</v>
      </c>
      <c r="X61" s="92" t="s">
        <v>195</v>
      </c>
      <c r="Y61" s="99">
        <f>SUM(AB61:AK61)</f>
        <v>6979.78</v>
      </c>
      <c r="Z61" s="99">
        <f>SUM(AQ61:AT61)</f>
        <v>779.78</v>
      </c>
      <c r="AA61" s="100">
        <f>SUM(Y61-Z61)</f>
        <v>6200</v>
      </c>
      <c r="AB61" s="100">
        <v>0</v>
      </c>
      <c r="AC61" s="100">
        <v>0</v>
      </c>
      <c r="AD61" s="100">
        <v>6979.78</v>
      </c>
      <c r="AE61" s="100">
        <v>0</v>
      </c>
      <c r="AF61" s="100">
        <v>0</v>
      </c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0">
        <v>0</v>
      </c>
      <c r="AN61" s="100">
        <v>0</v>
      </c>
      <c r="AO61" s="100">
        <v>0</v>
      </c>
      <c r="AP61" s="100">
        <v>0</v>
      </c>
      <c r="AQ61" s="100">
        <v>0</v>
      </c>
      <c r="AR61" s="100">
        <v>779.78</v>
      </c>
      <c r="AS61" s="100">
        <v>0</v>
      </c>
      <c r="AT61" s="100">
        <v>0</v>
      </c>
      <c r="AU61" s="55"/>
    </row>
    <row r="62" spans="1:51" s="26" customFormat="1" outlineLevel="1" x14ac:dyDescent="0.2">
      <c r="B62" s="91"/>
      <c r="C62" s="92"/>
      <c r="D62" s="92"/>
      <c r="E62" s="92"/>
      <c r="F62" s="92"/>
      <c r="G62" s="93"/>
      <c r="H62" s="94"/>
      <c r="I62" s="95"/>
      <c r="J62" s="96"/>
      <c r="K62" s="91"/>
      <c r="L62" s="92"/>
      <c r="M62" s="91"/>
      <c r="N62" s="191" t="s">
        <v>583</v>
      </c>
      <c r="O62" s="206"/>
      <c r="P62" s="207"/>
      <c r="Q62" s="208"/>
      <c r="R62" s="206"/>
      <c r="S62" s="206"/>
      <c r="T62" s="206"/>
      <c r="U62" s="208"/>
      <c r="V62" s="209"/>
      <c r="W62" s="210"/>
      <c r="X62" s="206"/>
      <c r="Y62" s="211">
        <f t="shared" ref="Y62:AT62" si="26">SUBTOTAL(9,Y60:Y61)</f>
        <v>16884.28</v>
      </c>
      <c r="Z62" s="211">
        <f t="shared" si="26"/>
        <v>2184.2799999999997</v>
      </c>
      <c r="AA62" s="212">
        <f t="shared" si="26"/>
        <v>14700</v>
      </c>
      <c r="AB62" s="212">
        <f t="shared" si="26"/>
        <v>0</v>
      </c>
      <c r="AC62" s="212">
        <f t="shared" si="26"/>
        <v>0</v>
      </c>
      <c r="AD62" s="212">
        <f t="shared" si="26"/>
        <v>16884.28</v>
      </c>
      <c r="AE62" s="212">
        <f t="shared" si="26"/>
        <v>0</v>
      </c>
      <c r="AF62" s="212">
        <f t="shared" si="26"/>
        <v>0</v>
      </c>
      <c r="AG62" s="212">
        <f t="shared" si="26"/>
        <v>0</v>
      </c>
      <c r="AH62" s="212">
        <f t="shared" si="26"/>
        <v>0</v>
      </c>
      <c r="AI62" s="212">
        <f t="shared" si="26"/>
        <v>0</v>
      </c>
      <c r="AJ62" s="212">
        <f t="shared" si="26"/>
        <v>0</v>
      </c>
      <c r="AK62" s="212">
        <f t="shared" si="26"/>
        <v>0</v>
      </c>
      <c r="AL62" s="212">
        <f t="shared" si="26"/>
        <v>0</v>
      </c>
      <c r="AM62" s="212">
        <f t="shared" si="26"/>
        <v>0</v>
      </c>
      <c r="AN62" s="212">
        <f t="shared" si="26"/>
        <v>0</v>
      </c>
      <c r="AO62" s="212">
        <f t="shared" si="26"/>
        <v>0</v>
      </c>
      <c r="AP62" s="212">
        <f t="shared" si="26"/>
        <v>0</v>
      </c>
      <c r="AQ62" s="212">
        <f t="shared" si="26"/>
        <v>0</v>
      </c>
      <c r="AR62" s="212">
        <f t="shared" si="26"/>
        <v>2184.2799999999997</v>
      </c>
      <c r="AS62" s="212">
        <f t="shared" si="26"/>
        <v>0</v>
      </c>
      <c r="AT62" s="212">
        <f t="shared" si="26"/>
        <v>0</v>
      </c>
      <c r="AU62" s="55"/>
    </row>
    <row r="63" spans="1:51" s="26" customFormat="1" outlineLevel="2" x14ac:dyDescent="0.2">
      <c r="A63" s="26">
        <v>62</v>
      </c>
      <c r="B63" s="91">
        <v>28</v>
      </c>
      <c r="C63" s="92" t="s">
        <v>212</v>
      </c>
      <c r="D63" s="92" t="s">
        <v>213</v>
      </c>
      <c r="E63" s="92" t="s">
        <v>65</v>
      </c>
      <c r="F63" s="92" t="s">
        <v>74</v>
      </c>
      <c r="G63" s="93" t="s">
        <v>214</v>
      </c>
      <c r="H63" s="94">
        <v>44439</v>
      </c>
      <c r="I63" s="95" t="s">
        <v>52</v>
      </c>
      <c r="J63" s="96" t="s">
        <v>158</v>
      </c>
      <c r="K63" s="91">
        <v>114</v>
      </c>
      <c r="L63" s="92" t="s">
        <v>215</v>
      </c>
      <c r="M63" s="91" t="s">
        <v>160</v>
      </c>
      <c r="N63" s="97" t="s">
        <v>128</v>
      </c>
      <c r="O63" s="92" t="s">
        <v>129</v>
      </c>
      <c r="P63" s="96" t="s">
        <v>58</v>
      </c>
      <c r="Q63" s="91" t="s">
        <v>163</v>
      </c>
      <c r="R63" s="92">
        <v>202219</v>
      </c>
      <c r="S63" s="92">
        <v>202219</v>
      </c>
      <c r="T63" s="92">
        <v>202219</v>
      </c>
      <c r="U63" s="91" t="s">
        <v>60</v>
      </c>
      <c r="V63" s="97"/>
      <c r="W63" s="98">
        <v>864375</v>
      </c>
      <c r="X63" s="92" t="s">
        <v>62</v>
      </c>
      <c r="Y63" s="99">
        <f t="shared" ref="Y63:Y70" si="27">SUM(AB63:AK63)</f>
        <v>7997.07</v>
      </c>
      <c r="Z63" s="99">
        <f t="shared" ref="Z63:Z70" si="28">SUM(AQ63:AT63)</f>
        <v>997.07</v>
      </c>
      <c r="AA63" s="100">
        <f t="shared" ref="AA63:AA70" si="29">SUM(Y63-Z63)</f>
        <v>7000</v>
      </c>
      <c r="AB63" s="100">
        <v>0</v>
      </c>
      <c r="AC63" s="100">
        <v>0</v>
      </c>
      <c r="AD63" s="100">
        <v>7997.07</v>
      </c>
      <c r="AE63" s="100">
        <v>0</v>
      </c>
      <c r="AF63" s="100">
        <v>0</v>
      </c>
      <c r="AG63" s="100">
        <v>0</v>
      </c>
      <c r="AH63" s="100">
        <v>0</v>
      </c>
      <c r="AI63" s="100">
        <v>0</v>
      </c>
      <c r="AJ63" s="100">
        <v>0</v>
      </c>
      <c r="AK63" s="100">
        <v>0</v>
      </c>
      <c r="AL63" s="100">
        <v>0</v>
      </c>
      <c r="AM63" s="100">
        <v>0</v>
      </c>
      <c r="AN63" s="100">
        <v>0</v>
      </c>
      <c r="AO63" s="100">
        <v>0</v>
      </c>
      <c r="AP63" s="100">
        <v>0</v>
      </c>
      <c r="AQ63" s="100">
        <v>0</v>
      </c>
      <c r="AR63" s="100">
        <v>997.07</v>
      </c>
      <c r="AS63" s="100">
        <v>0</v>
      </c>
      <c r="AT63" s="100">
        <v>0</v>
      </c>
      <c r="AU63" s="55"/>
      <c r="AW63" s="58"/>
      <c r="AY63" s="58"/>
    </row>
    <row r="64" spans="1:51" s="26" customFormat="1" outlineLevel="2" x14ac:dyDescent="0.2">
      <c r="A64" s="26">
        <v>63</v>
      </c>
      <c r="B64" s="91">
        <v>29</v>
      </c>
      <c r="C64" s="92" t="s">
        <v>216</v>
      </c>
      <c r="D64" s="92" t="s">
        <v>217</v>
      </c>
      <c r="E64" s="92" t="s">
        <v>74</v>
      </c>
      <c r="F64" s="92" t="s">
        <v>74</v>
      </c>
      <c r="G64" s="93" t="s">
        <v>218</v>
      </c>
      <c r="H64" s="94">
        <v>44439</v>
      </c>
      <c r="I64" s="95" t="s">
        <v>52</v>
      </c>
      <c r="J64" s="96" t="s">
        <v>158</v>
      </c>
      <c r="K64" s="91">
        <v>114</v>
      </c>
      <c r="L64" s="92" t="s">
        <v>127</v>
      </c>
      <c r="M64" s="91" t="s">
        <v>115</v>
      </c>
      <c r="N64" s="97" t="s">
        <v>128</v>
      </c>
      <c r="O64" s="92" t="s">
        <v>129</v>
      </c>
      <c r="P64" s="96" t="s">
        <v>58</v>
      </c>
      <c r="Q64" s="91" t="s">
        <v>163</v>
      </c>
      <c r="R64" s="92">
        <v>202219</v>
      </c>
      <c r="S64" s="92">
        <v>202219</v>
      </c>
      <c r="T64" s="92">
        <v>202219</v>
      </c>
      <c r="U64" s="91" t="s">
        <v>60</v>
      </c>
      <c r="V64" s="97"/>
      <c r="W64" s="98">
        <v>864383</v>
      </c>
      <c r="X64" s="92" t="s">
        <v>62</v>
      </c>
      <c r="Y64" s="99">
        <f t="shared" si="27"/>
        <v>3407.44</v>
      </c>
      <c r="Z64" s="99">
        <f t="shared" si="28"/>
        <v>110.44</v>
      </c>
      <c r="AA64" s="100">
        <f t="shared" si="29"/>
        <v>3297</v>
      </c>
      <c r="AB64" s="100">
        <v>0</v>
      </c>
      <c r="AC64" s="100">
        <v>0</v>
      </c>
      <c r="AD64" s="100">
        <v>3407.44</v>
      </c>
      <c r="AE64" s="100">
        <v>0</v>
      </c>
      <c r="AF64" s="100">
        <v>0</v>
      </c>
      <c r="AG64" s="100">
        <v>0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110.44</v>
      </c>
      <c r="AS64" s="100">
        <v>0</v>
      </c>
      <c r="AT64" s="100">
        <v>0</v>
      </c>
      <c r="AU64" s="55"/>
      <c r="AW64" s="58"/>
      <c r="AY64" s="58"/>
    </row>
    <row r="65" spans="1:51" s="26" customFormat="1" outlineLevel="2" x14ac:dyDescent="0.2">
      <c r="A65" s="26">
        <v>64</v>
      </c>
      <c r="B65" s="91">
        <v>30</v>
      </c>
      <c r="C65" s="92" t="s">
        <v>219</v>
      </c>
      <c r="D65" s="92" t="s">
        <v>220</v>
      </c>
      <c r="E65" s="92" t="s">
        <v>74</v>
      </c>
      <c r="F65" s="92" t="s">
        <v>221</v>
      </c>
      <c r="G65" s="93" t="s">
        <v>222</v>
      </c>
      <c r="H65" s="94">
        <v>44439</v>
      </c>
      <c r="I65" s="95" t="s">
        <v>52</v>
      </c>
      <c r="J65" s="96" t="s">
        <v>158</v>
      </c>
      <c r="K65" s="91">
        <v>114</v>
      </c>
      <c r="L65" s="92" t="s">
        <v>127</v>
      </c>
      <c r="M65" s="91" t="s">
        <v>115</v>
      </c>
      <c r="N65" s="97" t="s">
        <v>128</v>
      </c>
      <c r="O65" s="92" t="s">
        <v>129</v>
      </c>
      <c r="P65" s="96" t="s">
        <v>58</v>
      </c>
      <c r="Q65" s="91" t="s">
        <v>163</v>
      </c>
      <c r="R65" s="92">
        <v>202219</v>
      </c>
      <c r="S65" s="92">
        <v>202219</v>
      </c>
      <c r="T65" s="92">
        <v>202219</v>
      </c>
      <c r="U65" s="91" t="s">
        <v>60</v>
      </c>
      <c r="V65" s="97"/>
      <c r="W65" s="98">
        <v>864391</v>
      </c>
      <c r="X65" s="92" t="s">
        <v>62</v>
      </c>
      <c r="Y65" s="99">
        <f t="shared" si="27"/>
        <v>3775.6</v>
      </c>
      <c r="Z65" s="99">
        <f t="shared" si="28"/>
        <v>275.60000000000002</v>
      </c>
      <c r="AA65" s="100">
        <f t="shared" si="29"/>
        <v>3500</v>
      </c>
      <c r="AB65" s="100">
        <v>0</v>
      </c>
      <c r="AC65" s="100">
        <v>0</v>
      </c>
      <c r="AD65" s="100">
        <v>3775.6</v>
      </c>
      <c r="AE65" s="100">
        <v>0</v>
      </c>
      <c r="AF65" s="100">
        <v>0</v>
      </c>
      <c r="AG65" s="100">
        <v>0</v>
      </c>
      <c r="AH65" s="100">
        <v>0</v>
      </c>
      <c r="AI65" s="100">
        <v>0</v>
      </c>
      <c r="AJ65" s="100">
        <v>0</v>
      </c>
      <c r="AK65" s="100">
        <v>0</v>
      </c>
      <c r="AL65" s="100">
        <v>0</v>
      </c>
      <c r="AM65" s="100">
        <v>0</v>
      </c>
      <c r="AN65" s="100">
        <v>0</v>
      </c>
      <c r="AO65" s="100">
        <v>0</v>
      </c>
      <c r="AP65" s="100">
        <v>0</v>
      </c>
      <c r="AQ65" s="100">
        <v>0</v>
      </c>
      <c r="AR65" s="100">
        <v>275.60000000000002</v>
      </c>
      <c r="AS65" s="100">
        <v>0</v>
      </c>
      <c r="AT65" s="100">
        <v>0</v>
      </c>
      <c r="AU65" s="55"/>
      <c r="AW65" s="58"/>
      <c r="AY65" s="58"/>
    </row>
    <row r="66" spans="1:51" s="26" customFormat="1" outlineLevel="2" x14ac:dyDescent="0.2">
      <c r="A66" s="26">
        <v>65</v>
      </c>
      <c r="B66" s="91">
        <v>31</v>
      </c>
      <c r="C66" s="92" t="s">
        <v>223</v>
      </c>
      <c r="D66" s="92" t="s">
        <v>224</v>
      </c>
      <c r="E66" s="92" t="s">
        <v>65</v>
      </c>
      <c r="F66" s="92" t="s">
        <v>125</v>
      </c>
      <c r="G66" s="93" t="s">
        <v>225</v>
      </c>
      <c r="H66" s="94">
        <v>44439</v>
      </c>
      <c r="I66" s="95" t="s">
        <v>52</v>
      </c>
      <c r="J66" s="96" t="s">
        <v>158</v>
      </c>
      <c r="K66" s="91">
        <v>114</v>
      </c>
      <c r="L66" s="92" t="s">
        <v>127</v>
      </c>
      <c r="M66" s="91" t="s">
        <v>115</v>
      </c>
      <c r="N66" s="97" t="s">
        <v>128</v>
      </c>
      <c r="O66" s="92" t="s">
        <v>129</v>
      </c>
      <c r="P66" s="96" t="s">
        <v>58</v>
      </c>
      <c r="Q66" s="91" t="s">
        <v>163</v>
      </c>
      <c r="R66" s="92">
        <v>202219</v>
      </c>
      <c r="S66" s="92">
        <v>202219</v>
      </c>
      <c r="T66" s="92">
        <v>202219</v>
      </c>
      <c r="U66" s="91" t="s">
        <v>60</v>
      </c>
      <c r="V66" s="97"/>
      <c r="W66" s="98">
        <v>429482</v>
      </c>
      <c r="X66" s="92" t="s">
        <v>62</v>
      </c>
      <c r="Y66" s="99">
        <f t="shared" si="27"/>
        <v>3407.44</v>
      </c>
      <c r="Z66" s="99">
        <f t="shared" si="28"/>
        <v>110.44</v>
      </c>
      <c r="AA66" s="100">
        <f t="shared" si="29"/>
        <v>3297</v>
      </c>
      <c r="AB66" s="100">
        <v>0</v>
      </c>
      <c r="AC66" s="100">
        <v>0</v>
      </c>
      <c r="AD66" s="100">
        <v>3407.44</v>
      </c>
      <c r="AE66" s="100">
        <v>0</v>
      </c>
      <c r="AF66" s="100">
        <v>0</v>
      </c>
      <c r="AG66" s="100">
        <v>0</v>
      </c>
      <c r="AH66" s="100">
        <v>0</v>
      </c>
      <c r="AI66" s="100">
        <v>0</v>
      </c>
      <c r="AJ66" s="100">
        <v>0</v>
      </c>
      <c r="AK66" s="100">
        <v>0</v>
      </c>
      <c r="AL66" s="100">
        <v>0</v>
      </c>
      <c r="AM66" s="100">
        <v>0</v>
      </c>
      <c r="AN66" s="100">
        <v>0</v>
      </c>
      <c r="AO66" s="100">
        <v>0</v>
      </c>
      <c r="AP66" s="100">
        <v>0</v>
      </c>
      <c r="AQ66" s="100">
        <v>0</v>
      </c>
      <c r="AR66" s="100">
        <v>110.44</v>
      </c>
      <c r="AS66" s="100">
        <v>0</v>
      </c>
      <c r="AT66" s="100">
        <v>0</v>
      </c>
      <c r="AU66" s="55"/>
      <c r="AW66" s="58"/>
      <c r="AY66" s="58"/>
    </row>
    <row r="67" spans="1:51" s="26" customFormat="1" outlineLevel="2" x14ac:dyDescent="0.2">
      <c r="A67" s="26">
        <v>66</v>
      </c>
      <c r="B67" s="91">
        <v>32</v>
      </c>
      <c r="C67" s="92" t="s">
        <v>226</v>
      </c>
      <c r="D67" s="92" t="s">
        <v>227</v>
      </c>
      <c r="E67" s="92" t="s">
        <v>65</v>
      </c>
      <c r="F67" s="92" t="s">
        <v>228</v>
      </c>
      <c r="G67" s="93" t="s">
        <v>229</v>
      </c>
      <c r="H67" s="94">
        <v>44439</v>
      </c>
      <c r="I67" s="95" t="s">
        <v>52</v>
      </c>
      <c r="J67" s="96" t="s">
        <v>158</v>
      </c>
      <c r="K67" s="91">
        <v>114</v>
      </c>
      <c r="L67" s="92" t="s">
        <v>127</v>
      </c>
      <c r="M67" s="91" t="s">
        <v>115</v>
      </c>
      <c r="N67" s="97" t="s">
        <v>128</v>
      </c>
      <c r="O67" s="92" t="s">
        <v>129</v>
      </c>
      <c r="P67" s="96" t="s">
        <v>58</v>
      </c>
      <c r="Q67" s="91" t="s">
        <v>163</v>
      </c>
      <c r="R67" s="92">
        <v>202219</v>
      </c>
      <c r="S67" s="92">
        <v>202219</v>
      </c>
      <c r="T67" s="92">
        <v>202219</v>
      </c>
      <c r="U67" s="91" t="s">
        <v>60</v>
      </c>
      <c r="V67" s="97"/>
      <c r="W67" s="98">
        <v>864405</v>
      </c>
      <c r="X67" s="92" t="s">
        <v>62</v>
      </c>
      <c r="Y67" s="99">
        <f t="shared" si="27"/>
        <v>3407.44</v>
      </c>
      <c r="Z67" s="99">
        <f t="shared" si="28"/>
        <v>110.44</v>
      </c>
      <c r="AA67" s="100">
        <f t="shared" si="29"/>
        <v>3297</v>
      </c>
      <c r="AB67" s="100">
        <v>0</v>
      </c>
      <c r="AC67" s="100">
        <v>0</v>
      </c>
      <c r="AD67" s="100">
        <v>3407.44</v>
      </c>
      <c r="AE67" s="100">
        <v>0</v>
      </c>
      <c r="AF67" s="100">
        <v>0</v>
      </c>
      <c r="AG67" s="100">
        <v>0</v>
      </c>
      <c r="AH67" s="100">
        <v>0</v>
      </c>
      <c r="AI67" s="100">
        <v>0</v>
      </c>
      <c r="AJ67" s="100">
        <v>0</v>
      </c>
      <c r="AK67" s="100">
        <v>0</v>
      </c>
      <c r="AL67" s="100">
        <v>0</v>
      </c>
      <c r="AM67" s="100">
        <v>0</v>
      </c>
      <c r="AN67" s="100">
        <v>0</v>
      </c>
      <c r="AO67" s="100">
        <v>0</v>
      </c>
      <c r="AP67" s="100">
        <v>0</v>
      </c>
      <c r="AQ67" s="100">
        <v>0</v>
      </c>
      <c r="AR67" s="100">
        <v>110.44</v>
      </c>
      <c r="AS67" s="100"/>
      <c r="AT67" s="100">
        <v>0</v>
      </c>
      <c r="AU67" s="55"/>
      <c r="AW67" s="58"/>
      <c r="AY67" s="58"/>
    </row>
    <row r="68" spans="1:51" s="26" customFormat="1" outlineLevel="2" x14ac:dyDescent="0.2">
      <c r="A68" s="26">
        <v>67</v>
      </c>
      <c r="B68" s="91">
        <v>36</v>
      </c>
      <c r="C68" s="92" t="s">
        <v>244</v>
      </c>
      <c r="D68" s="92" t="s">
        <v>245</v>
      </c>
      <c r="E68" s="92" t="s">
        <v>246</v>
      </c>
      <c r="F68" s="92" t="s">
        <v>247</v>
      </c>
      <c r="G68" s="93" t="s">
        <v>248</v>
      </c>
      <c r="H68" s="94">
        <v>44439</v>
      </c>
      <c r="I68" s="95" t="s">
        <v>52</v>
      </c>
      <c r="J68" s="96" t="s">
        <v>158</v>
      </c>
      <c r="K68" s="91">
        <v>114</v>
      </c>
      <c r="L68" s="92" t="s">
        <v>114</v>
      </c>
      <c r="M68" s="91" t="s">
        <v>115</v>
      </c>
      <c r="N68" s="97" t="s">
        <v>128</v>
      </c>
      <c r="O68" s="92" t="s">
        <v>129</v>
      </c>
      <c r="P68" s="96" t="s">
        <v>58</v>
      </c>
      <c r="Q68" s="91" t="s">
        <v>163</v>
      </c>
      <c r="R68" s="92">
        <v>202219</v>
      </c>
      <c r="S68" s="92">
        <v>202219</v>
      </c>
      <c r="T68" s="92">
        <v>202219</v>
      </c>
      <c r="U68" s="91" t="s">
        <v>60</v>
      </c>
      <c r="V68" s="97"/>
      <c r="W68" s="98">
        <v>864447</v>
      </c>
      <c r="X68" s="92" t="s">
        <v>62</v>
      </c>
      <c r="Y68" s="99">
        <f t="shared" si="27"/>
        <v>3542.91</v>
      </c>
      <c r="Z68" s="99">
        <f t="shared" si="28"/>
        <v>142.91</v>
      </c>
      <c r="AA68" s="100">
        <f t="shared" si="29"/>
        <v>3400</v>
      </c>
      <c r="AB68" s="100">
        <v>0</v>
      </c>
      <c r="AC68" s="100">
        <v>0</v>
      </c>
      <c r="AD68" s="100">
        <v>3542.91</v>
      </c>
      <c r="AE68" s="100">
        <v>0</v>
      </c>
      <c r="AF68" s="100">
        <v>0</v>
      </c>
      <c r="AG68" s="100">
        <v>0</v>
      </c>
      <c r="AH68" s="100">
        <v>0</v>
      </c>
      <c r="AI68" s="100">
        <v>0</v>
      </c>
      <c r="AJ68" s="100">
        <v>0</v>
      </c>
      <c r="AK68" s="100">
        <v>0</v>
      </c>
      <c r="AL68" s="100">
        <v>0</v>
      </c>
      <c r="AM68" s="100">
        <v>0</v>
      </c>
      <c r="AN68" s="100">
        <v>0</v>
      </c>
      <c r="AO68" s="100">
        <v>0</v>
      </c>
      <c r="AP68" s="100">
        <v>0</v>
      </c>
      <c r="AQ68" s="100">
        <v>0</v>
      </c>
      <c r="AR68" s="100">
        <v>142.91</v>
      </c>
      <c r="AS68" s="100">
        <v>0</v>
      </c>
      <c r="AT68" s="100">
        <v>0</v>
      </c>
      <c r="AU68" s="55"/>
      <c r="AW68" s="58"/>
      <c r="AY68" s="58"/>
    </row>
    <row r="69" spans="1:51" s="4" customFormat="1" outlineLevel="2" x14ac:dyDescent="0.2">
      <c r="A69" s="26">
        <v>68</v>
      </c>
      <c r="B69" s="91">
        <v>37</v>
      </c>
      <c r="C69" s="92" t="s">
        <v>249</v>
      </c>
      <c r="D69" s="92" t="s">
        <v>250</v>
      </c>
      <c r="E69" s="92" t="s">
        <v>251</v>
      </c>
      <c r="F69" s="92" t="s">
        <v>50</v>
      </c>
      <c r="G69" s="92" t="s">
        <v>252</v>
      </c>
      <c r="H69" s="94">
        <v>44439</v>
      </c>
      <c r="I69" s="95" t="s">
        <v>52</v>
      </c>
      <c r="J69" s="96" t="s">
        <v>158</v>
      </c>
      <c r="K69" s="91">
        <v>114</v>
      </c>
      <c r="L69" s="92" t="s">
        <v>127</v>
      </c>
      <c r="M69" s="91" t="s">
        <v>115</v>
      </c>
      <c r="N69" s="97" t="s">
        <v>128</v>
      </c>
      <c r="O69" s="92" t="s">
        <v>129</v>
      </c>
      <c r="P69" s="96" t="s">
        <v>58</v>
      </c>
      <c r="Q69" s="91" t="s">
        <v>163</v>
      </c>
      <c r="R69" s="92">
        <v>202219</v>
      </c>
      <c r="S69" s="92">
        <v>202219</v>
      </c>
      <c r="T69" s="92">
        <v>202219</v>
      </c>
      <c r="U69" s="91" t="s">
        <v>60</v>
      </c>
      <c r="V69" s="97"/>
      <c r="W69" s="98">
        <v>864456</v>
      </c>
      <c r="X69" s="92" t="s">
        <v>62</v>
      </c>
      <c r="Y69" s="99">
        <f t="shared" si="27"/>
        <v>3542.91</v>
      </c>
      <c r="Z69" s="99">
        <f t="shared" si="28"/>
        <v>142.91</v>
      </c>
      <c r="AA69" s="100">
        <f t="shared" si="29"/>
        <v>3400</v>
      </c>
      <c r="AB69" s="100">
        <v>0</v>
      </c>
      <c r="AC69" s="100">
        <v>0</v>
      </c>
      <c r="AD69" s="100">
        <v>3542.91</v>
      </c>
      <c r="AE69" s="100">
        <v>0</v>
      </c>
      <c r="AF69" s="100">
        <v>0</v>
      </c>
      <c r="AG69" s="100">
        <v>0</v>
      </c>
      <c r="AH69" s="100">
        <v>0</v>
      </c>
      <c r="AI69" s="100">
        <v>0</v>
      </c>
      <c r="AJ69" s="100">
        <v>0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0</v>
      </c>
      <c r="AQ69" s="100">
        <v>0</v>
      </c>
      <c r="AR69" s="100">
        <v>142.91</v>
      </c>
      <c r="AS69" s="100">
        <v>0</v>
      </c>
      <c r="AT69" s="100">
        <v>0</v>
      </c>
      <c r="AU69" s="55"/>
    </row>
    <row r="70" spans="1:51" s="26" customFormat="1" outlineLevel="2" x14ac:dyDescent="0.2">
      <c r="A70" s="26">
        <v>69</v>
      </c>
      <c r="B70" s="91">
        <v>38</v>
      </c>
      <c r="C70" s="92" t="s">
        <v>253</v>
      </c>
      <c r="D70" s="92" t="s">
        <v>254</v>
      </c>
      <c r="E70" s="92" t="s">
        <v>171</v>
      </c>
      <c r="F70" s="92" t="s">
        <v>74</v>
      </c>
      <c r="G70" s="93" t="s">
        <v>255</v>
      </c>
      <c r="H70" s="94">
        <v>44439</v>
      </c>
      <c r="I70" s="95" t="s">
        <v>52</v>
      </c>
      <c r="J70" s="96" t="s">
        <v>158</v>
      </c>
      <c r="K70" s="91">
        <v>114</v>
      </c>
      <c r="L70" s="92" t="s">
        <v>256</v>
      </c>
      <c r="M70" s="91" t="s">
        <v>115</v>
      </c>
      <c r="N70" s="97" t="s">
        <v>128</v>
      </c>
      <c r="O70" s="92" t="s">
        <v>129</v>
      </c>
      <c r="P70" s="96" t="s">
        <v>58</v>
      </c>
      <c r="Q70" s="91" t="s">
        <v>163</v>
      </c>
      <c r="R70" s="92">
        <v>202219</v>
      </c>
      <c r="S70" s="92">
        <v>202219</v>
      </c>
      <c r="T70" s="92">
        <v>202219</v>
      </c>
      <c r="U70" s="91" t="s">
        <v>60</v>
      </c>
      <c r="V70" s="97" t="s">
        <v>257</v>
      </c>
      <c r="W70" s="98">
        <v>864464</v>
      </c>
      <c r="X70" s="92" t="s">
        <v>62</v>
      </c>
      <c r="Y70" s="99">
        <f t="shared" si="27"/>
        <v>5110.63</v>
      </c>
      <c r="Z70" s="99">
        <f t="shared" si="28"/>
        <v>1840.62</v>
      </c>
      <c r="AA70" s="100">
        <f t="shared" si="29"/>
        <v>3270.01</v>
      </c>
      <c r="AB70" s="100">
        <v>0</v>
      </c>
      <c r="AC70" s="100">
        <v>0</v>
      </c>
      <c r="AD70" s="100">
        <v>5110.63</v>
      </c>
      <c r="AE70" s="100">
        <v>0</v>
      </c>
      <c r="AF70" s="100">
        <v>0</v>
      </c>
      <c r="AG70" s="100">
        <v>0</v>
      </c>
      <c r="AH70" s="100">
        <v>0</v>
      </c>
      <c r="AI70" s="100">
        <v>0</v>
      </c>
      <c r="AJ70" s="100">
        <v>0</v>
      </c>
      <c r="AK70" s="100">
        <v>0</v>
      </c>
      <c r="AL70" s="100">
        <v>0</v>
      </c>
      <c r="AM70" s="100">
        <v>0</v>
      </c>
      <c r="AN70" s="100">
        <v>0</v>
      </c>
      <c r="AO70" s="100">
        <v>0</v>
      </c>
      <c r="AP70" s="100">
        <v>0</v>
      </c>
      <c r="AQ70" s="100">
        <v>0</v>
      </c>
      <c r="AR70" s="100">
        <v>439.62</v>
      </c>
      <c r="AS70" s="100">
        <v>0</v>
      </c>
      <c r="AT70" s="100">
        <v>1401</v>
      </c>
      <c r="AU70" s="55"/>
    </row>
    <row r="71" spans="1:51" s="26" customFormat="1" outlineLevel="1" x14ac:dyDescent="0.2">
      <c r="B71" s="91"/>
      <c r="C71" s="92"/>
      <c r="D71" s="92"/>
      <c r="E71" s="92"/>
      <c r="F71" s="92"/>
      <c r="G71" s="93"/>
      <c r="H71" s="94"/>
      <c r="I71" s="95"/>
      <c r="J71" s="96"/>
      <c r="K71" s="91"/>
      <c r="L71" s="92"/>
      <c r="M71" s="91"/>
      <c r="N71" s="191" t="s">
        <v>584</v>
      </c>
      <c r="O71" s="206"/>
      <c r="P71" s="207"/>
      <c r="Q71" s="208"/>
      <c r="R71" s="206"/>
      <c r="S71" s="206"/>
      <c r="T71" s="206"/>
      <c r="U71" s="208"/>
      <c r="V71" s="209"/>
      <c r="W71" s="210"/>
      <c r="X71" s="206"/>
      <c r="Y71" s="211">
        <f t="shared" ref="Y71:AT71" si="30">SUBTOTAL(9,Y63:Y70)</f>
        <v>34191.439999999995</v>
      </c>
      <c r="Z71" s="211">
        <f t="shared" si="30"/>
        <v>3730.4300000000003</v>
      </c>
      <c r="AA71" s="212">
        <f t="shared" si="30"/>
        <v>30461.010000000002</v>
      </c>
      <c r="AB71" s="212">
        <f t="shared" si="30"/>
        <v>0</v>
      </c>
      <c r="AC71" s="212">
        <f t="shared" si="30"/>
        <v>0</v>
      </c>
      <c r="AD71" s="212">
        <f t="shared" si="30"/>
        <v>34191.439999999995</v>
      </c>
      <c r="AE71" s="212">
        <f t="shared" si="30"/>
        <v>0</v>
      </c>
      <c r="AF71" s="212">
        <f t="shared" si="30"/>
        <v>0</v>
      </c>
      <c r="AG71" s="212">
        <f t="shared" si="30"/>
        <v>0</v>
      </c>
      <c r="AH71" s="212">
        <f t="shared" si="30"/>
        <v>0</v>
      </c>
      <c r="AI71" s="212">
        <f t="shared" si="30"/>
        <v>0</v>
      </c>
      <c r="AJ71" s="212">
        <f t="shared" si="30"/>
        <v>0</v>
      </c>
      <c r="AK71" s="212">
        <f t="shared" si="30"/>
        <v>0</v>
      </c>
      <c r="AL71" s="212">
        <f t="shared" si="30"/>
        <v>0</v>
      </c>
      <c r="AM71" s="212">
        <f t="shared" si="30"/>
        <v>0</v>
      </c>
      <c r="AN71" s="212">
        <f t="shared" si="30"/>
        <v>0</v>
      </c>
      <c r="AO71" s="212">
        <f t="shared" si="30"/>
        <v>0</v>
      </c>
      <c r="AP71" s="212">
        <f t="shared" si="30"/>
        <v>0</v>
      </c>
      <c r="AQ71" s="212">
        <f t="shared" si="30"/>
        <v>0</v>
      </c>
      <c r="AR71" s="212">
        <f t="shared" si="30"/>
        <v>2329.4300000000003</v>
      </c>
      <c r="AS71" s="212">
        <f t="shared" si="30"/>
        <v>0</v>
      </c>
      <c r="AT71" s="212">
        <f t="shared" si="30"/>
        <v>1401</v>
      </c>
      <c r="AU71" s="55"/>
    </row>
    <row r="72" spans="1:51" s="26" customFormat="1" outlineLevel="2" x14ac:dyDescent="0.2">
      <c r="A72" s="26">
        <v>54</v>
      </c>
      <c r="B72" s="91">
        <v>61</v>
      </c>
      <c r="C72" s="92" t="s">
        <v>384</v>
      </c>
      <c r="D72" s="92" t="s">
        <v>385</v>
      </c>
      <c r="E72" s="92" t="s">
        <v>386</v>
      </c>
      <c r="F72" s="92" t="s">
        <v>74</v>
      </c>
      <c r="G72" s="93" t="s">
        <v>387</v>
      </c>
      <c r="H72" s="94">
        <v>44439</v>
      </c>
      <c r="I72" s="95" t="s">
        <v>52</v>
      </c>
      <c r="J72" s="96" t="s">
        <v>158</v>
      </c>
      <c r="K72" s="91">
        <v>114</v>
      </c>
      <c r="L72" s="92" t="s">
        <v>388</v>
      </c>
      <c r="M72" s="91" t="s">
        <v>160</v>
      </c>
      <c r="N72" s="97" t="s">
        <v>389</v>
      </c>
      <c r="O72" s="92" t="s">
        <v>390</v>
      </c>
      <c r="P72" s="96" t="s">
        <v>58</v>
      </c>
      <c r="Q72" s="91" t="s">
        <v>163</v>
      </c>
      <c r="R72" s="92">
        <v>202219</v>
      </c>
      <c r="S72" s="92">
        <v>202219</v>
      </c>
      <c r="T72" s="92">
        <v>202219</v>
      </c>
      <c r="U72" s="91" t="s">
        <v>60</v>
      </c>
      <c r="V72" s="97"/>
      <c r="W72" s="98">
        <v>346858</v>
      </c>
      <c r="X72" s="92" t="s">
        <v>62</v>
      </c>
      <c r="Y72" s="99">
        <f>SUM(AB72:AK72)</f>
        <v>5888.21</v>
      </c>
      <c r="Z72" s="99">
        <f>SUM(AQ72:AT72)</f>
        <v>571.20000000000005</v>
      </c>
      <c r="AA72" s="100">
        <f>SUM(Y72-Z72)</f>
        <v>5317.01</v>
      </c>
      <c r="AB72" s="100">
        <v>0</v>
      </c>
      <c r="AC72" s="100">
        <v>0</v>
      </c>
      <c r="AD72" s="100">
        <v>5888.21</v>
      </c>
      <c r="AE72" s="100">
        <v>0</v>
      </c>
      <c r="AF72" s="100">
        <v>0</v>
      </c>
      <c r="AG72" s="100">
        <v>0</v>
      </c>
      <c r="AH72" s="100">
        <v>0</v>
      </c>
      <c r="AI72" s="100">
        <v>0</v>
      </c>
      <c r="AJ72" s="100">
        <v>0</v>
      </c>
      <c r="AK72" s="100">
        <v>0</v>
      </c>
      <c r="AL72" s="100">
        <v>0</v>
      </c>
      <c r="AM72" s="100">
        <v>0</v>
      </c>
      <c r="AN72" s="100">
        <v>0</v>
      </c>
      <c r="AO72" s="100">
        <v>0</v>
      </c>
      <c r="AP72" s="100">
        <v>0</v>
      </c>
      <c r="AQ72" s="100">
        <v>0</v>
      </c>
      <c r="AR72" s="100">
        <v>571.20000000000005</v>
      </c>
      <c r="AS72" s="100">
        <v>0</v>
      </c>
      <c r="AT72" s="100">
        <v>0</v>
      </c>
      <c r="AU72" s="55"/>
    </row>
    <row r="73" spans="1:51" s="26" customFormat="1" outlineLevel="2" x14ac:dyDescent="0.2">
      <c r="A73" s="26">
        <v>55</v>
      </c>
      <c r="B73" s="91">
        <v>68</v>
      </c>
      <c r="C73" s="92" t="s">
        <v>430</v>
      </c>
      <c r="D73" s="92" t="s">
        <v>431</v>
      </c>
      <c r="E73" s="92" t="s">
        <v>432</v>
      </c>
      <c r="F73" s="92" t="s">
        <v>433</v>
      </c>
      <c r="G73" s="93" t="s">
        <v>434</v>
      </c>
      <c r="H73" s="94">
        <v>44652</v>
      </c>
      <c r="I73" s="95" t="s">
        <v>52</v>
      </c>
      <c r="J73" s="96" t="s">
        <v>158</v>
      </c>
      <c r="K73" s="91">
        <v>114</v>
      </c>
      <c r="L73" s="92" t="s">
        <v>435</v>
      </c>
      <c r="M73" s="91" t="s">
        <v>115</v>
      </c>
      <c r="N73" s="97" t="s">
        <v>389</v>
      </c>
      <c r="O73" s="92" t="s">
        <v>390</v>
      </c>
      <c r="P73" s="96" t="s">
        <v>58</v>
      </c>
      <c r="Q73" s="91" t="s">
        <v>163</v>
      </c>
      <c r="R73" s="92">
        <v>202219</v>
      </c>
      <c r="S73" s="92">
        <v>202219</v>
      </c>
      <c r="T73" s="92">
        <v>202219</v>
      </c>
      <c r="U73" s="91" t="s">
        <v>60</v>
      </c>
      <c r="V73" s="97"/>
      <c r="W73" s="98">
        <v>249364</v>
      </c>
      <c r="X73" s="92" t="s">
        <v>62</v>
      </c>
      <c r="Y73" s="99">
        <f>SUM(AB73:AK73)</f>
        <v>4907.04</v>
      </c>
      <c r="Z73" s="99">
        <f>SUM(AQ73:AT73)</f>
        <v>407.04</v>
      </c>
      <c r="AA73" s="100">
        <f>SUM(Y73-Z73)</f>
        <v>4500</v>
      </c>
      <c r="AB73" s="100">
        <v>0</v>
      </c>
      <c r="AC73" s="100">
        <v>0</v>
      </c>
      <c r="AD73" s="100">
        <v>4907.04</v>
      </c>
      <c r="AE73" s="100">
        <v>0</v>
      </c>
      <c r="AF73" s="100">
        <v>0</v>
      </c>
      <c r="AG73" s="100">
        <v>0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0</v>
      </c>
      <c r="AP73" s="100">
        <v>0</v>
      </c>
      <c r="AQ73" s="100">
        <v>0</v>
      </c>
      <c r="AR73" s="100">
        <v>407.04</v>
      </c>
      <c r="AS73" s="100">
        <v>0</v>
      </c>
      <c r="AT73" s="100">
        <v>0</v>
      </c>
      <c r="AU73" s="55"/>
    </row>
    <row r="74" spans="1:51" s="26" customFormat="1" outlineLevel="2" x14ac:dyDescent="0.2">
      <c r="A74" s="26">
        <v>56</v>
      </c>
      <c r="B74" s="91">
        <v>80</v>
      </c>
      <c r="C74" s="92" t="s">
        <v>481</v>
      </c>
      <c r="D74" s="92" t="s">
        <v>482</v>
      </c>
      <c r="E74" s="92" t="s">
        <v>110</v>
      </c>
      <c r="F74" s="92" t="s">
        <v>246</v>
      </c>
      <c r="G74" s="93" t="s">
        <v>483</v>
      </c>
      <c r="H74" s="94">
        <v>44757</v>
      </c>
      <c r="I74" s="95" t="s">
        <v>52</v>
      </c>
      <c r="J74" s="96" t="s">
        <v>158</v>
      </c>
      <c r="K74" s="91">
        <v>114</v>
      </c>
      <c r="L74" s="92" t="s">
        <v>435</v>
      </c>
      <c r="M74" s="91" t="s">
        <v>160</v>
      </c>
      <c r="N74" s="97" t="s">
        <v>389</v>
      </c>
      <c r="O74" s="92" t="s">
        <v>390</v>
      </c>
      <c r="P74" s="96" t="s">
        <v>58</v>
      </c>
      <c r="Q74" s="91" t="s">
        <v>163</v>
      </c>
      <c r="R74" s="92">
        <v>202219</v>
      </c>
      <c r="S74" s="92">
        <v>202219</v>
      </c>
      <c r="T74" s="92">
        <v>202219</v>
      </c>
      <c r="U74" s="91" t="s">
        <v>60</v>
      </c>
      <c r="V74" s="135"/>
      <c r="W74" s="135"/>
      <c r="X74" s="135" t="s">
        <v>62</v>
      </c>
      <c r="Y74" s="99">
        <f>SUM(AB74:AK74)</f>
        <v>4907.04</v>
      </c>
      <c r="Z74" s="99">
        <f>SUM(AQ74:AT74)</f>
        <v>407.04</v>
      </c>
      <c r="AA74" s="100">
        <f>SUM(Y74-Z74)</f>
        <v>4500</v>
      </c>
      <c r="AB74" s="100">
        <v>0</v>
      </c>
      <c r="AC74" s="100">
        <v>0</v>
      </c>
      <c r="AD74" s="100">
        <v>4907.04</v>
      </c>
      <c r="AE74" s="100">
        <v>0</v>
      </c>
      <c r="AF74" s="100">
        <v>0</v>
      </c>
      <c r="AG74" s="100">
        <v>0</v>
      </c>
      <c r="AH74" s="100">
        <v>0</v>
      </c>
      <c r="AI74" s="100">
        <v>0</v>
      </c>
      <c r="AJ74" s="100">
        <v>0</v>
      </c>
      <c r="AK74" s="100">
        <v>0</v>
      </c>
      <c r="AL74" s="100">
        <v>0</v>
      </c>
      <c r="AM74" s="100">
        <v>0</v>
      </c>
      <c r="AN74" s="100">
        <v>0</v>
      </c>
      <c r="AO74" s="100">
        <v>0</v>
      </c>
      <c r="AP74" s="100">
        <v>0</v>
      </c>
      <c r="AQ74" s="100">
        <v>0</v>
      </c>
      <c r="AR74" s="100">
        <v>407.04</v>
      </c>
      <c r="AS74" s="100">
        <v>0</v>
      </c>
      <c r="AT74" s="100">
        <v>0</v>
      </c>
      <c r="AU74" s="55"/>
    </row>
    <row r="75" spans="1:51" s="26" customFormat="1" outlineLevel="2" x14ac:dyDescent="0.2">
      <c r="A75" s="26">
        <v>57</v>
      </c>
      <c r="B75" s="91">
        <v>102</v>
      </c>
      <c r="C75" s="92" t="s">
        <v>558</v>
      </c>
      <c r="D75" s="92" t="s">
        <v>559</v>
      </c>
      <c r="E75" s="92" t="s">
        <v>50</v>
      </c>
      <c r="F75" s="92" t="s">
        <v>486</v>
      </c>
      <c r="G75" s="93" t="s">
        <v>487</v>
      </c>
      <c r="H75" s="94">
        <v>44805</v>
      </c>
      <c r="I75" s="95" t="s">
        <v>52</v>
      </c>
      <c r="J75" s="96" t="s">
        <v>158</v>
      </c>
      <c r="K75" s="91">
        <v>114</v>
      </c>
      <c r="L75" s="92" t="s">
        <v>390</v>
      </c>
      <c r="M75" s="91" t="s">
        <v>115</v>
      </c>
      <c r="N75" s="97" t="s">
        <v>389</v>
      </c>
      <c r="O75" s="92" t="s">
        <v>390</v>
      </c>
      <c r="P75" s="96" t="s">
        <v>58</v>
      </c>
      <c r="Q75" s="91" t="s">
        <v>163</v>
      </c>
      <c r="R75" s="92">
        <v>202219</v>
      </c>
      <c r="S75" s="92">
        <v>202219</v>
      </c>
      <c r="T75" s="92">
        <v>202219</v>
      </c>
      <c r="U75" s="91" t="s">
        <v>60</v>
      </c>
      <c r="V75" s="135"/>
      <c r="W75" s="135"/>
      <c r="X75" s="135"/>
      <c r="Y75" s="99">
        <f>SUM(AB75:AK75)</f>
        <v>4907.04</v>
      </c>
      <c r="Z75" s="99">
        <f>SUM(AQ75:AT75)</f>
        <v>407.04</v>
      </c>
      <c r="AA75" s="100">
        <f>SUM(Y75-Z75)</f>
        <v>4500</v>
      </c>
      <c r="AB75" s="100">
        <v>0</v>
      </c>
      <c r="AC75" s="100">
        <v>0</v>
      </c>
      <c r="AD75" s="100">
        <v>4907.04</v>
      </c>
      <c r="AE75" s="100">
        <v>0</v>
      </c>
      <c r="AF75" s="100">
        <v>0</v>
      </c>
      <c r="AG75" s="100">
        <v>0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0">
        <v>0</v>
      </c>
      <c r="AN75" s="100">
        <v>0</v>
      </c>
      <c r="AO75" s="100">
        <v>0</v>
      </c>
      <c r="AP75" s="100">
        <v>0</v>
      </c>
      <c r="AQ75" s="100">
        <v>0</v>
      </c>
      <c r="AR75" s="100">
        <v>407.04</v>
      </c>
      <c r="AS75" s="100">
        <v>0</v>
      </c>
      <c r="AT75" s="100">
        <v>0</v>
      </c>
      <c r="AU75" s="55"/>
    </row>
    <row r="76" spans="1:51" s="26" customFormat="1" outlineLevel="1" x14ac:dyDescent="0.2">
      <c r="B76" s="91"/>
      <c r="C76" s="92"/>
      <c r="D76" s="92"/>
      <c r="E76" s="92"/>
      <c r="F76" s="92"/>
      <c r="G76" s="93"/>
      <c r="H76" s="94"/>
      <c r="I76" s="95"/>
      <c r="J76" s="96"/>
      <c r="K76" s="91"/>
      <c r="L76" s="92"/>
      <c r="M76" s="91"/>
      <c r="N76" s="191" t="s">
        <v>585</v>
      </c>
      <c r="O76" s="206"/>
      <c r="P76" s="207"/>
      <c r="Q76" s="208"/>
      <c r="R76" s="206"/>
      <c r="S76" s="206"/>
      <c r="T76" s="206"/>
      <c r="U76" s="208"/>
      <c r="V76" s="213"/>
      <c r="W76" s="213"/>
      <c r="X76" s="213"/>
      <c r="Y76" s="211">
        <f t="shared" ref="Y76:AT76" si="31">SUBTOTAL(9,Y72:Y75)</f>
        <v>20609.330000000002</v>
      </c>
      <c r="Z76" s="211">
        <f t="shared" si="31"/>
        <v>1792.32</v>
      </c>
      <c r="AA76" s="212">
        <f t="shared" si="31"/>
        <v>18817.010000000002</v>
      </c>
      <c r="AB76" s="212">
        <f t="shared" si="31"/>
        <v>0</v>
      </c>
      <c r="AC76" s="212">
        <f t="shared" si="31"/>
        <v>0</v>
      </c>
      <c r="AD76" s="212">
        <f t="shared" si="31"/>
        <v>20609.330000000002</v>
      </c>
      <c r="AE76" s="212">
        <f t="shared" si="31"/>
        <v>0</v>
      </c>
      <c r="AF76" s="212">
        <f t="shared" si="31"/>
        <v>0</v>
      </c>
      <c r="AG76" s="212">
        <f t="shared" si="31"/>
        <v>0</v>
      </c>
      <c r="AH76" s="212">
        <f t="shared" si="31"/>
        <v>0</v>
      </c>
      <c r="AI76" s="212">
        <f t="shared" si="31"/>
        <v>0</v>
      </c>
      <c r="AJ76" s="212">
        <f t="shared" si="31"/>
        <v>0</v>
      </c>
      <c r="AK76" s="212">
        <f t="shared" si="31"/>
        <v>0</v>
      </c>
      <c r="AL76" s="212">
        <f t="shared" si="31"/>
        <v>0</v>
      </c>
      <c r="AM76" s="212">
        <f t="shared" si="31"/>
        <v>0</v>
      </c>
      <c r="AN76" s="212">
        <f t="shared" si="31"/>
        <v>0</v>
      </c>
      <c r="AO76" s="212">
        <f t="shared" si="31"/>
        <v>0</v>
      </c>
      <c r="AP76" s="212">
        <f t="shared" si="31"/>
        <v>0</v>
      </c>
      <c r="AQ76" s="212">
        <f t="shared" si="31"/>
        <v>0</v>
      </c>
      <c r="AR76" s="212">
        <f t="shared" si="31"/>
        <v>1792.32</v>
      </c>
      <c r="AS76" s="212">
        <f t="shared" si="31"/>
        <v>0</v>
      </c>
      <c r="AT76" s="212">
        <f t="shared" si="31"/>
        <v>0</v>
      </c>
      <c r="AU76" s="55"/>
    </row>
    <row r="77" spans="1:51" s="26" customFormat="1" outlineLevel="2" x14ac:dyDescent="0.2">
      <c r="A77" s="26">
        <v>43</v>
      </c>
      <c r="B77" s="91">
        <v>76</v>
      </c>
      <c r="C77" s="92" t="s">
        <v>459</v>
      </c>
      <c r="D77" s="92" t="s">
        <v>460</v>
      </c>
      <c r="E77" s="92" t="s">
        <v>74</v>
      </c>
      <c r="F77" s="92" t="s">
        <v>461</v>
      </c>
      <c r="G77" s="93" t="s">
        <v>462</v>
      </c>
      <c r="H77" s="94">
        <v>44704</v>
      </c>
      <c r="I77" s="95" t="s">
        <v>52</v>
      </c>
      <c r="J77" s="96" t="s">
        <v>158</v>
      </c>
      <c r="K77" s="91">
        <v>114</v>
      </c>
      <c r="L77" s="92" t="s">
        <v>463</v>
      </c>
      <c r="M77" s="91" t="s">
        <v>160</v>
      </c>
      <c r="N77" s="97" t="s">
        <v>464</v>
      </c>
      <c r="O77" s="92" t="s">
        <v>465</v>
      </c>
      <c r="P77" s="96" t="s">
        <v>58</v>
      </c>
      <c r="Q77" s="91" t="s">
        <v>163</v>
      </c>
      <c r="R77" s="92">
        <v>202219</v>
      </c>
      <c r="S77" s="92">
        <v>202219</v>
      </c>
      <c r="T77" s="92">
        <v>202219</v>
      </c>
      <c r="U77" s="91" t="s">
        <v>60</v>
      </c>
      <c r="V77" s="135"/>
      <c r="W77" s="135">
        <v>838535</v>
      </c>
      <c r="X77" s="135" t="s">
        <v>62</v>
      </c>
      <c r="Y77" s="99">
        <f>SUM(AB77:AK77)</f>
        <v>4259.22</v>
      </c>
      <c r="Z77" s="99">
        <f>SUM(AQ77:AT77)</f>
        <v>328.22</v>
      </c>
      <c r="AA77" s="100">
        <f>SUM(Y77-Z77)</f>
        <v>3931</v>
      </c>
      <c r="AB77" s="100">
        <v>0</v>
      </c>
      <c r="AC77" s="100">
        <v>0</v>
      </c>
      <c r="AD77" s="100">
        <v>4259.22</v>
      </c>
      <c r="AE77" s="100">
        <v>0</v>
      </c>
      <c r="AF77" s="100">
        <v>0</v>
      </c>
      <c r="AG77" s="100">
        <v>0</v>
      </c>
      <c r="AH77" s="100">
        <v>0</v>
      </c>
      <c r="AI77" s="100">
        <v>0</v>
      </c>
      <c r="AJ77" s="100">
        <v>0</v>
      </c>
      <c r="AK77" s="100">
        <v>0</v>
      </c>
      <c r="AL77" s="100">
        <v>0</v>
      </c>
      <c r="AM77" s="100">
        <v>0</v>
      </c>
      <c r="AN77" s="100">
        <v>0</v>
      </c>
      <c r="AO77" s="100">
        <v>0</v>
      </c>
      <c r="AP77" s="100">
        <v>0</v>
      </c>
      <c r="AQ77" s="100">
        <v>0</v>
      </c>
      <c r="AR77" s="100">
        <v>328.22</v>
      </c>
      <c r="AS77" s="100">
        <v>0</v>
      </c>
      <c r="AT77" s="100">
        <v>0</v>
      </c>
      <c r="AU77" s="55"/>
    </row>
    <row r="78" spans="1:51" s="26" customFormat="1" outlineLevel="1" x14ac:dyDescent="0.2">
      <c r="B78" s="91"/>
      <c r="C78" s="92"/>
      <c r="D78" s="92"/>
      <c r="E78" s="92"/>
      <c r="F78" s="92"/>
      <c r="G78" s="93"/>
      <c r="H78" s="94"/>
      <c r="I78" s="95"/>
      <c r="J78" s="96"/>
      <c r="K78" s="91"/>
      <c r="L78" s="92"/>
      <c r="M78" s="91"/>
      <c r="N78" s="191" t="s">
        <v>586</v>
      </c>
      <c r="O78" s="206"/>
      <c r="P78" s="207"/>
      <c r="Q78" s="208"/>
      <c r="R78" s="206"/>
      <c r="S78" s="206"/>
      <c r="T78" s="206"/>
      <c r="U78" s="208"/>
      <c r="V78" s="213"/>
      <c r="W78" s="213"/>
      <c r="X78" s="213"/>
      <c r="Y78" s="211">
        <f t="shared" ref="Y78:AT78" si="32">SUBTOTAL(9,Y77:Y77)</f>
        <v>4259.22</v>
      </c>
      <c r="Z78" s="211">
        <f t="shared" si="32"/>
        <v>328.22</v>
      </c>
      <c r="AA78" s="212">
        <f t="shared" si="32"/>
        <v>3931</v>
      </c>
      <c r="AB78" s="212">
        <f t="shared" si="32"/>
        <v>0</v>
      </c>
      <c r="AC78" s="212">
        <f t="shared" si="32"/>
        <v>0</v>
      </c>
      <c r="AD78" s="212">
        <f t="shared" si="32"/>
        <v>4259.22</v>
      </c>
      <c r="AE78" s="212">
        <f t="shared" si="32"/>
        <v>0</v>
      </c>
      <c r="AF78" s="212">
        <f t="shared" si="32"/>
        <v>0</v>
      </c>
      <c r="AG78" s="212">
        <f t="shared" si="32"/>
        <v>0</v>
      </c>
      <c r="AH78" s="212">
        <f t="shared" si="32"/>
        <v>0</v>
      </c>
      <c r="AI78" s="212">
        <f t="shared" si="32"/>
        <v>0</v>
      </c>
      <c r="AJ78" s="212">
        <f t="shared" si="32"/>
        <v>0</v>
      </c>
      <c r="AK78" s="212">
        <f t="shared" si="32"/>
        <v>0</v>
      </c>
      <c r="AL78" s="212">
        <f t="shared" si="32"/>
        <v>0</v>
      </c>
      <c r="AM78" s="212">
        <f t="shared" si="32"/>
        <v>0</v>
      </c>
      <c r="AN78" s="212">
        <f t="shared" si="32"/>
        <v>0</v>
      </c>
      <c r="AO78" s="212">
        <f t="shared" si="32"/>
        <v>0</v>
      </c>
      <c r="AP78" s="212">
        <f t="shared" si="32"/>
        <v>0</v>
      </c>
      <c r="AQ78" s="212">
        <f t="shared" si="32"/>
        <v>0</v>
      </c>
      <c r="AR78" s="212">
        <f t="shared" si="32"/>
        <v>328.22</v>
      </c>
      <c r="AS78" s="212">
        <f t="shared" si="32"/>
        <v>0</v>
      </c>
      <c r="AT78" s="212">
        <f t="shared" si="32"/>
        <v>0</v>
      </c>
      <c r="AU78" s="55"/>
    </row>
    <row r="79" spans="1:51" s="26" customFormat="1" outlineLevel="2" x14ac:dyDescent="0.2">
      <c r="A79" s="26">
        <v>36</v>
      </c>
      <c r="B79" s="91">
        <v>55</v>
      </c>
      <c r="C79" s="92" t="s">
        <v>349</v>
      </c>
      <c r="D79" s="92" t="s">
        <v>350</v>
      </c>
      <c r="E79" s="92" t="s">
        <v>351</v>
      </c>
      <c r="F79" s="92" t="s">
        <v>352</v>
      </c>
      <c r="G79" s="93" t="s">
        <v>353</v>
      </c>
      <c r="H79" s="94">
        <v>44446</v>
      </c>
      <c r="I79" s="95" t="s">
        <v>52</v>
      </c>
      <c r="J79" s="96" t="s">
        <v>158</v>
      </c>
      <c r="K79" s="91">
        <v>114</v>
      </c>
      <c r="L79" s="92" t="s">
        <v>354</v>
      </c>
      <c r="M79" s="91" t="s">
        <v>160</v>
      </c>
      <c r="N79" s="97" t="s">
        <v>355</v>
      </c>
      <c r="O79" s="92" t="s">
        <v>356</v>
      </c>
      <c r="P79" s="96" t="s">
        <v>58</v>
      </c>
      <c r="Q79" s="91" t="s">
        <v>163</v>
      </c>
      <c r="R79" s="92">
        <v>202219</v>
      </c>
      <c r="S79" s="92">
        <v>202219</v>
      </c>
      <c r="T79" s="92">
        <v>202219</v>
      </c>
      <c r="U79" s="91" t="s">
        <v>60</v>
      </c>
      <c r="V79" s="97"/>
      <c r="W79" s="98">
        <v>864561</v>
      </c>
      <c r="X79" s="92" t="s">
        <v>62</v>
      </c>
      <c r="Y79" s="99">
        <f>SUM(AB79:AK79)</f>
        <v>4258.09</v>
      </c>
      <c r="Z79" s="99">
        <f>SUM(AQ79:AT79)</f>
        <v>328.09</v>
      </c>
      <c r="AA79" s="100">
        <f>SUM(Y79-Z79)</f>
        <v>3930</v>
      </c>
      <c r="AB79" s="100">
        <v>0</v>
      </c>
      <c r="AC79" s="100">
        <v>0</v>
      </c>
      <c r="AD79" s="100">
        <v>4258.09</v>
      </c>
      <c r="AE79" s="100">
        <v>0</v>
      </c>
      <c r="AF79" s="100">
        <v>0</v>
      </c>
      <c r="AG79" s="100">
        <v>0</v>
      </c>
      <c r="AH79" s="100">
        <v>0</v>
      </c>
      <c r="AI79" s="100">
        <v>0</v>
      </c>
      <c r="AJ79" s="100">
        <v>0</v>
      </c>
      <c r="AK79" s="100">
        <v>0</v>
      </c>
      <c r="AL79" s="100">
        <v>0</v>
      </c>
      <c r="AM79" s="100">
        <v>0</v>
      </c>
      <c r="AN79" s="100">
        <v>0</v>
      </c>
      <c r="AO79" s="100">
        <v>0</v>
      </c>
      <c r="AP79" s="100">
        <v>0</v>
      </c>
      <c r="AQ79" s="100">
        <v>0</v>
      </c>
      <c r="AR79" s="100">
        <v>328.09</v>
      </c>
      <c r="AS79" s="100">
        <v>0</v>
      </c>
      <c r="AT79" s="100">
        <v>0</v>
      </c>
      <c r="AU79" s="55"/>
    </row>
    <row r="80" spans="1:51" s="26" customFormat="1" outlineLevel="1" x14ac:dyDescent="0.2">
      <c r="B80" s="91"/>
      <c r="C80" s="92"/>
      <c r="D80" s="92"/>
      <c r="E80" s="92"/>
      <c r="F80" s="92"/>
      <c r="G80" s="93"/>
      <c r="H80" s="94"/>
      <c r="I80" s="95"/>
      <c r="J80" s="96"/>
      <c r="K80" s="91"/>
      <c r="L80" s="92"/>
      <c r="M80" s="91"/>
      <c r="N80" s="191" t="s">
        <v>587</v>
      </c>
      <c r="O80" s="206"/>
      <c r="P80" s="207"/>
      <c r="Q80" s="208"/>
      <c r="R80" s="206"/>
      <c r="S80" s="206"/>
      <c r="T80" s="206"/>
      <c r="U80" s="208"/>
      <c r="V80" s="209"/>
      <c r="W80" s="210"/>
      <c r="X80" s="206"/>
      <c r="Y80" s="211">
        <f t="shared" ref="Y80:AT80" si="33">SUBTOTAL(9,Y79:Y79)</f>
        <v>4258.09</v>
      </c>
      <c r="Z80" s="211">
        <f t="shared" si="33"/>
        <v>328.09</v>
      </c>
      <c r="AA80" s="212">
        <f t="shared" si="33"/>
        <v>3930</v>
      </c>
      <c r="AB80" s="212">
        <f t="shared" si="33"/>
        <v>0</v>
      </c>
      <c r="AC80" s="212">
        <f t="shared" si="33"/>
        <v>0</v>
      </c>
      <c r="AD80" s="212">
        <f t="shared" si="33"/>
        <v>4258.09</v>
      </c>
      <c r="AE80" s="212">
        <f t="shared" si="33"/>
        <v>0</v>
      </c>
      <c r="AF80" s="212">
        <f t="shared" si="33"/>
        <v>0</v>
      </c>
      <c r="AG80" s="212">
        <f t="shared" si="33"/>
        <v>0</v>
      </c>
      <c r="AH80" s="212">
        <f t="shared" si="33"/>
        <v>0</v>
      </c>
      <c r="AI80" s="212">
        <f t="shared" si="33"/>
        <v>0</v>
      </c>
      <c r="AJ80" s="212">
        <f t="shared" si="33"/>
        <v>0</v>
      </c>
      <c r="AK80" s="212">
        <f t="shared" si="33"/>
        <v>0</v>
      </c>
      <c r="AL80" s="212">
        <f t="shared" si="33"/>
        <v>0</v>
      </c>
      <c r="AM80" s="212">
        <f t="shared" si="33"/>
        <v>0</v>
      </c>
      <c r="AN80" s="212">
        <f t="shared" si="33"/>
        <v>0</v>
      </c>
      <c r="AO80" s="212">
        <f t="shared" si="33"/>
        <v>0</v>
      </c>
      <c r="AP80" s="212">
        <f t="shared" si="33"/>
        <v>0</v>
      </c>
      <c r="AQ80" s="212">
        <f t="shared" si="33"/>
        <v>0</v>
      </c>
      <c r="AR80" s="212">
        <f t="shared" si="33"/>
        <v>328.09</v>
      </c>
      <c r="AS80" s="212">
        <f t="shared" si="33"/>
        <v>0</v>
      </c>
      <c r="AT80" s="212">
        <f t="shared" si="33"/>
        <v>0</v>
      </c>
      <c r="AU80" s="55"/>
    </row>
    <row r="81" spans="1:47" s="26" customFormat="1" outlineLevel="2" x14ac:dyDescent="0.2">
      <c r="A81" s="26">
        <v>58</v>
      </c>
      <c r="B81" s="91">
        <v>46</v>
      </c>
      <c r="C81" s="92" t="s">
        <v>295</v>
      </c>
      <c r="D81" s="92" t="s">
        <v>296</v>
      </c>
      <c r="E81" s="92" t="s">
        <v>119</v>
      </c>
      <c r="F81" s="92" t="s">
        <v>297</v>
      </c>
      <c r="G81" s="93" t="s">
        <v>298</v>
      </c>
      <c r="H81" s="94">
        <v>44477</v>
      </c>
      <c r="I81" s="95" t="s">
        <v>52</v>
      </c>
      <c r="J81" s="96" t="s">
        <v>158</v>
      </c>
      <c r="K81" s="91">
        <v>114</v>
      </c>
      <c r="L81" s="92" t="s">
        <v>299</v>
      </c>
      <c r="M81" s="91" t="s">
        <v>160</v>
      </c>
      <c r="N81" s="97" t="s">
        <v>152</v>
      </c>
      <c r="O81" s="92" t="s">
        <v>153</v>
      </c>
      <c r="P81" s="96" t="s">
        <v>58</v>
      </c>
      <c r="Q81" s="91" t="s">
        <v>163</v>
      </c>
      <c r="R81" s="92">
        <v>202219</v>
      </c>
      <c r="S81" s="92">
        <v>202219</v>
      </c>
      <c r="T81" s="92">
        <v>202219</v>
      </c>
      <c r="U81" s="91" t="s">
        <v>60</v>
      </c>
      <c r="V81" s="97"/>
      <c r="W81" s="98">
        <v>678200</v>
      </c>
      <c r="X81" s="92" t="s">
        <v>62</v>
      </c>
      <c r="Y81" s="99">
        <f>SUM(AB81:AK81)</f>
        <v>6725.46</v>
      </c>
      <c r="Z81" s="99">
        <f>SUM(AQ81:AT81)</f>
        <v>725.46</v>
      </c>
      <c r="AA81" s="100">
        <f>SUM(Y81-Z81)</f>
        <v>6000</v>
      </c>
      <c r="AB81" s="100">
        <v>0</v>
      </c>
      <c r="AC81" s="100">
        <v>0</v>
      </c>
      <c r="AD81" s="100">
        <v>6725.46</v>
      </c>
      <c r="AE81" s="100">
        <v>0</v>
      </c>
      <c r="AF81" s="100">
        <v>0</v>
      </c>
      <c r="AG81" s="100">
        <v>0</v>
      </c>
      <c r="AH81" s="100">
        <v>0</v>
      </c>
      <c r="AI81" s="100">
        <v>0</v>
      </c>
      <c r="AJ81" s="100">
        <v>0</v>
      </c>
      <c r="AK81" s="100">
        <v>0</v>
      </c>
      <c r="AL81" s="100">
        <v>0</v>
      </c>
      <c r="AM81" s="100">
        <v>0</v>
      </c>
      <c r="AN81" s="100">
        <v>0</v>
      </c>
      <c r="AO81" s="100">
        <v>0</v>
      </c>
      <c r="AP81" s="100">
        <v>0</v>
      </c>
      <c r="AQ81" s="100">
        <v>0</v>
      </c>
      <c r="AR81" s="100">
        <v>725.46</v>
      </c>
      <c r="AS81" s="100">
        <v>0</v>
      </c>
      <c r="AT81" s="100">
        <v>0</v>
      </c>
      <c r="AU81" s="55"/>
    </row>
    <row r="82" spans="1:47" s="26" customFormat="1" outlineLevel="2" x14ac:dyDescent="0.2">
      <c r="A82" s="26">
        <v>59</v>
      </c>
      <c r="B82" s="91">
        <v>57</v>
      </c>
      <c r="C82" s="92" t="s">
        <v>362</v>
      </c>
      <c r="D82" s="92" t="s">
        <v>363</v>
      </c>
      <c r="E82" s="92" t="s">
        <v>364</v>
      </c>
      <c r="F82" s="92" t="s">
        <v>365</v>
      </c>
      <c r="G82" s="93" t="s">
        <v>366</v>
      </c>
      <c r="H82" s="94">
        <v>44439</v>
      </c>
      <c r="I82" s="95" t="s">
        <v>52</v>
      </c>
      <c r="J82" s="96" t="s">
        <v>158</v>
      </c>
      <c r="K82" s="91">
        <v>114</v>
      </c>
      <c r="L82" s="92" t="s">
        <v>367</v>
      </c>
      <c r="M82" s="91" t="s">
        <v>115</v>
      </c>
      <c r="N82" s="97" t="s">
        <v>152</v>
      </c>
      <c r="O82" s="92" t="s">
        <v>153</v>
      </c>
      <c r="P82" s="96" t="s">
        <v>58</v>
      </c>
      <c r="Q82" s="91" t="s">
        <v>163</v>
      </c>
      <c r="R82" s="92">
        <v>202219</v>
      </c>
      <c r="S82" s="92">
        <v>202219</v>
      </c>
      <c r="T82" s="92">
        <v>202219</v>
      </c>
      <c r="U82" s="91" t="s">
        <v>60</v>
      </c>
      <c r="V82" s="97"/>
      <c r="W82" s="98">
        <v>229460</v>
      </c>
      <c r="X82" s="92" t="s">
        <v>62</v>
      </c>
      <c r="Y82" s="99">
        <f>SUM(AB82:AK82)</f>
        <v>4259.22</v>
      </c>
      <c r="Z82" s="99">
        <f>SUM(AQ82:AT82)</f>
        <v>328.22</v>
      </c>
      <c r="AA82" s="100">
        <f>SUM(Y82-Z82)</f>
        <v>3931</v>
      </c>
      <c r="AB82" s="100">
        <v>0</v>
      </c>
      <c r="AC82" s="100">
        <v>0</v>
      </c>
      <c r="AD82" s="100">
        <v>4259.22</v>
      </c>
      <c r="AE82" s="100">
        <v>0</v>
      </c>
      <c r="AF82" s="100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00">
        <v>0</v>
      </c>
      <c r="AQ82" s="100">
        <v>0</v>
      </c>
      <c r="AR82" s="100">
        <v>328.22</v>
      </c>
      <c r="AS82" s="100">
        <v>0</v>
      </c>
      <c r="AT82" s="100">
        <v>0</v>
      </c>
      <c r="AU82" s="55"/>
    </row>
    <row r="83" spans="1:47" s="26" customFormat="1" outlineLevel="1" x14ac:dyDescent="0.2">
      <c r="B83" s="91"/>
      <c r="C83" s="92"/>
      <c r="D83" s="92"/>
      <c r="E83" s="92"/>
      <c r="F83" s="92"/>
      <c r="G83" s="93"/>
      <c r="H83" s="94"/>
      <c r="I83" s="95"/>
      <c r="J83" s="96"/>
      <c r="K83" s="91"/>
      <c r="L83" s="92"/>
      <c r="M83" s="91"/>
      <c r="N83" s="191" t="s">
        <v>588</v>
      </c>
      <c r="O83" s="206"/>
      <c r="P83" s="207"/>
      <c r="Q83" s="208"/>
      <c r="R83" s="206"/>
      <c r="S83" s="206"/>
      <c r="T83" s="206"/>
      <c r="U83" s="208"/>
      <c r="V83" s="209"/>
      <c r="W83" s="210"/>
      <c r="X83" s="206"/>
      <c r="Y83" s="211">
        <f t="shared" ref="Y83:AT83" si="34">SUBTOTAL(9,Y81:Y82)</f>
        <v>10984.68</v>
      </c>
      <c r="Z83" s="211">
        <f t="shared" si="34"/>
        <v>1053.68</v>
      </c>
      <c r="AA83" s="212">
        <f t="shared" si="34"/>
        <v>9931</v>
      </c>
      <c r="AB83" s="212">
        <f t="shared" si="34"/>
        <v>0</v>
      </c>
      <c r="AC83" s="212">
        <f t="shared" si="34"/>
        <v>0</v>
      </c>
      <c r="AD83" s="212">
        <f t="shared" si="34"/>
        <v>10984.68</v>
      </c>
      <c r="AE83" s="212">
        <f t="shared" si="34"/>
        <v>0</v>
      </c>
      <c r="AF83" s="212">
        <f t="shared" si="34"/>
        <v>0</v>
      </c>
      <c r="AG83" s="212">
        <f t="shared" si="34"/>
        <v>0</v>
      </c>
      <c r="AH83" s="212">
        <f t="shared" si="34"/>
        <v>0</v>
      </c>
      <c r="AI83" s="212">
        <f t="shared" si="34"/>
        <v>0</v>
      </c>
      <c r="AJ83" s="212">
        <f t="shared" si="34"/>
        <v>0</v>
      </c>
      <c r="AK83" s="212">
        <f t="shared" si="34"/>
        <v>0</v>
      </c>
      <c r="AL83" s="212">
        <f t="shared" si="34"/>
        <v>0</v>
      </c>
      <c r="AM83" s="212">
        <f t="shared" si="34"/>
        <v>0</v>
      </c>
      <c r="AN83" s="212">
        <f t="shared" si="34"/>
        <v>0</v>
      </c>
      <c r="AO83" s="212">
        <f t="shared" si="34"/>
        <v>0</v>
      </c>
      <c r="AP83" s="212">
        <f t="shared" si="34"/>
        <v>0</v>
      </c>
      <c r="AQ83" s="212">
        <f t="shared" si="34"/>
        <v>0</v>
      </c>
      <c r="AR83" s="212">
        <f t="shared" si="34"/>
        <v>1053.68</v>
      </c>
      <c r="AS83" s="212">
        <f t="shared" si="34"/>
        <v>0</v>
      </c>
      <c r="AT83" s="212">
        <f t="shared" si="34"/>
        <v>0</v>
      </c>
      <c r="AU83" s="55"/>
    </row>
    <row r="84" spans="1:47" s="26" customFormat="1" outlineLevel="2" x14ac:dyDescent="0.2">
      <c r="A84" s="26">
        <v>46</v>
      </c>
      <c r="B84" s="91">
        <v>67</v>
      </c>
      <c r="C84" s="92" t="s">
        <v>423</v>
      </c>
      <c r="D84" s="92" t="s">
        <v>424</v>
      </c>
      <c r="E84" s="92" t="s">
        <v>74</v>
      </c>
      <c r="F84" s="92" t="s">
        <v>425</v>
      </c>
      <c r="G84" s="93" t="s">
        <v>426</v>
      </c>
      <c r="H84" s="94">
        <v>44652</v>
      </c>
      <c r="I84" s="95" t="s">
        <v>52</v>
      </c>
      <c r="J84" s="96" t="s">
        <v>158</v>
      </c>
      <c r="K84" s="91">
        <v>114</v>
      </c>
      <c r="L84" s="92" t="s">
        <v>427</v>
      </c>
      <c r="M84" s="91" t="s">
        <v>160</v>
      </c>
      <c r="N84" s="97" t="s">
        <v>428</v>
      </c>
      <c r="O84" s="92" t="s">
        <v>429</v>
      </c>
      <c r="P84" s="96" t="s">
        <v>58</v>
      </c>
      <c r="Q84" s="91" t="s">
        <v>163</v>
      </c>
      <c r="R84" s="92">
        <v>202219</v>
      </c>
      <c r="S84" s="92">
        <v>202219</v>
      </c>
      <c r="T84" s="92">
        <v>202219</v>
      </c>
      <c r="U84" s="91" t="s">
        <v>60</v>
      </c>
      <c r="V84" s="97"/>
      <c r="W84" s="98">
        <v>981442</v>
      </c>
      <c r="X84" s="92" t="s">
        <v>62</v>
      </c>
      <c r="Y84" s="99">
        <f>SUM(AB84:AK84)</f>
        <v>9329.73</v>
      </c>
      <c r="Z84" s="99">
        <f>SUM(AQ84:AT84)</f>
        <v>1281.73</v>
      </c>
      <c r="AA84" s="100">
        <f>SUM(Y84-Z84)</f>
        <v>8048</v>
      </c>
      <c r="AB84" s="100">
        <v>0</v>
      </c>
      <c r="AC84" s="100">
        <v>0</v>
      </c>
      <c r="AD84" s="100">
        <v>9329.73</v>
      </c>
      <c r="AE84" s="100">
        <v>0</v>
      </c>
      <c r="AF84" s="100">
        <v>0</v>
      </c>
      <c r="AG84" s="100">
        <v>0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0">
        <v>0</v>
      </c>
      <c r="AN84" s="100">
        <v>0</v>
      </c>
      <c r="AO84" s="100">
        <v>0</v>
      </c>
      <c r="AP84" s="100">
        <v>0</v>
      </c>
      <c r="AQ84" s="100">
        <v>0</v>
      </c>
      <c r="AR84" s="100">
        <v>1281.73</v>
      </c>
      <c r="AS84" s="100">
        <v>0</v>
      </c>
      <c r="AT84" s="100">
        <v>0</v>
      </c>
      <c r="AU84" s="55"/>
    </row>
    <row r="85" spans="1:47" s="26" customFormat="1" outlineLevel="1" x14ac:dyDescent="0.2">
      <c r="B85" s="91"/>
      <c r="C85" s="92"/>
      <c r="D85" s="92"/>
      <c r="E85" s="92"/>
      <c r="F85" s="92"/>
      <c r="G85" s="93"/>
      <c r="H85" s="94"/>
      <c r="I85" s="95"/>
      <c r="J85" s="96"/>
      <c r="K85" s="91"/>
      <c r="L85" s="92"/>
      <c r="M85" s="91"/>
      <c r="N85" s="191" t="s">
        <v>589</v>
      </c>
      <c r="O85" s="206"/>
      <c r="P85" s="207"/>
      <c r="Q85" s="208"/>
      <c r="R85" s="206"/>
      <c r="S85" s="206"/>
      <c r="T85" s="206"/>
      <c r="U85" s="208"/>
      <c r="V85" s="209"/>
      <c r="W85" s="210"/>
      <c r="X85" s="206"/>
      <c r="Y85" s="211">
        <f t="shared" ref="Y85:AT85" si="35">SUBTOTAL(9,Y84:Y84)</f>
        <v>9329.73</v>
      </c>
      <c r="Z85" s="211">
        <f t="shared" si="35"/>
        <v>1281.73</v>
      </c>
      <c r="AA85" s="212">
        <f t="shared" si="35"/>
        <v>8048</v>
      </c>
      <c r="AB85" s="212">
        <f t="shared" si="35"/>
        <v>0</v>
      </c>
      <c r="AC85" s="212">
        <f t="shared" si="35"/>
        <v>0</v>
      </c>
      <c r="AD85" s="212">
        <f t="shared" si="35"/>
        <v>9329.73</v>
      </c>
      <c r="AE85" s="212">
        <f t="shared" si="35"/>
        <v>0</v>
      </c>
      <c r="AF85" s="212">
        <f t="shared" si="35"/>
        <v>0</v>
      </c>
      <c r="AG85" s="212">
        <f t="shared" si="35"/>
        <v>0</v>
      </c>
      <c r="AH85" s="212">
        <f t="shared" si="35"/>
        <v>0</v>
      </c>
      <c r="AI85" s="212">
        <f t="shared" si="35"/>
        <v>0</v>
      </c>
      <c r="AJ85" s="212">
        <f t="shared" si="35"/>
        <v>0</v>
      </c>
      <c r="AK85" s="212">
        <f t="shared" si="35"/>
        <v>0</v>
      </c>
      <c r="AL85" s="212">
        <f t="shared" si="35"/>
        <v>0</v>
      </c>
      <c r="AM85" s="212">
        <f t="shared" si="35"/>
        <v>0</v>
      </c>
      <c r="AN85" s="212">
        <f t="shared" si="35"/>
        <v>0</v>
      </c>
      <c r="AO85" s="212">
        <f t="shared" si="35"/>
        <v>0</v>
      </c>
      <c r="AP85" s="212">
        <f t="shared" si="35"/>
        <v>0</v>
      </c>
      <c r="AQ85" s="212">
        <f t="shared" si="35"/>
        <v>0</v>
      </c>
      <c r="AR85" s="212">
        <f t="shared" si="35"/>
        <v>1281.73</v>
      </c>
      <c r="AS85" s="212">
        <f t="shared" si="35"/>
        <v>0</v>
      </c>
      <c r="AT85" s="212">
        <f t="shared" si="35"/>
        <v>0</v>
      </c>
      <c r="AU85" s="55"/>
    </row>
    <row r="86" spans="1:47" s="26" customFormat="1" outlineLevel="2" x14ac:dyDescent="0.2">
      <c r="A86" s="26">
        <v>25</v>
      </c>
      <c r="B86" s="91">
        <v>39</v>
      </c>
      <c r="C86" s="92" t="s">
        <v>258</v>
      </c>
      <c r="D86" s="92" t="s">
        <v>259</v>
      </c>
      <c r="E86" s="92" t="s">
        <v>74</v>
      </c>
      <c r="F86" s="92" t="s">
        <v>74</v>
      </c>
      <c r="G86" s="93" t="s">
        <v>260</v>
      </c>
      <c r="H86" s="94">
        <v>44439</v>
      </c>
      <c r="I86" s="95" t="s">
        <v>52</v>
      </c>
      <c r="J86" s="96" t="s">
        <v>158</v>
      </c>
      <c r="K86" s="91">
        <v>113</v>
      </c>
      <c r="L86" s="92" t="s">
        <v>261</v>
      </c>
      <c r="M86" s="91" t="s">
        <v>160</v>
      </c>
      <c r="N86" s="97" t="s">
        <v>262</v>
      </c>
      <c r="O86" s="92" t="s">
        <v>263</v>
      </c>
      <c r="P86" s="96" t="s">
        <v>58</v>
      </c>
      <c r="Q86" s="91" t="s">
        <v>163</v>
      </c>
      <c r="R86" s="92">
        <v>202219</v>
      </c>
      <c r="S86" s="92">
        <v>202219</v>
      </c>
      <c r="T86" s="92">
        <v>202219</v>
      </c>
      <c r="U86" s="91" t="s">
        <v>60</v>
      </c>
      <c r="V86" s="97"/>
      <c r="W86" s="98">
        <v>864472</v>
      </c>
      <c r="X86" s="92" t="s">
        <v>62</v>
      </c>
      <c r="Y86" s="99">
        <f>SUM(AB86:AK86)</f>
        <v>7361.27</v>
      </c>
      <c r="Z86" s="99">
        <f>SUM(AQ86:AT86)</f>
        <v>861.27</v>
      </c>
      <c r="AA86" s="100">
        <f>SUM(Y86-Z86)</f>
        <v>6500</v>
      </c>
      <c r="AB86" s="100">
        <v>0</v>
      </c>
      <c r="AC86" s="100">
        <v>0</v>
      </c>
      <c r="AD86" s="100">
        <v>7361.27</v>
      </c>
      <c r="AE86" s="100">
        <v>0</v>
      </c>
      <c r="AF86" s="100">
        <v>0</v>
      </c>
      <c r="AG86" s="100">
        <v>0</v>
      </c>
      <c r="AH86" s="100">
        <v>0</v>
      </c>
      <c r="AI86" s="100">
        <v>0</v>
      </c>
      <c r="AJ86" s="100">
        <v>0</v>
      </c>
      <c r="AK86" s="100">
        <v>0</v>
      </c>
      <c r="AL86" s="100">
        <v>0</v>
      </c>
      <c r="AM86" s="100">
        <v>0</v>
      </c>
      <c r="AN86" s="100">
        <v>0</v>
      </c>
      <c r="AO86" s="100">
        <v>0</v>
      </c>
      <c r="AP86" s="100">
        <v>0</v>
      </c>
      <c r="AQ86" s="100">
        <v>0</v>
      </c>
      <c r="AR86" s="100">
        <v>861.27</v>
      </c>
      <c r="AS86" s="100">
        <v>0</v>
      </c>
      <c r="AT86" s="100">
        <v>0</v>
      </c>
      <c r="AU86" s="55"/>
    </row>
    <row r="87" spans="1:47" s="26" customFormat="1" outlineLevel="2" x14ac:dyDescent="0.2">
      <c r="A87" s="26">
        <v>26</v>
      </c>
      <c r="B87" s="91">
        <v>40</v>
      </c>
      <c r="C87" s="92" t="s">
        <v>264</v>
      </c>
      <c r="D87" s="92" t="s">
        <v>265</v>
      </c>
      <c r="E87" s="92" t="s">
        <v>266</v>
      </c>
      <c r="F87" s="92" t="s">
        <v>267</v>
      </c>
      <c r="G87" s="93" t="s">
        <v>268</v>
      </c>
      <c r="H87" s="94">
        <v>44439</v>
      </c>
      <c r="I87" s="95" t="s">
        <v>52</v>
      </c>
      <c r="J87" s="96" t="s">
        <v>158</v>
      </c>
      <c r="K87" s="91">
        <v>114</v>
      </c>
      <c r="L87" s="92" t="s">
        <v>269</v>
      </c>
      <c r="M87" s="91" t="s">
        <v>115</v>
      </c>
      <c r="N87" s="97" t="s">
        <v>262</v>
      </c>
      <c r="O87" s="92" t="s">
        <v>263</v>
      </c>
      <c r="P87" s="96" t="s">
        <v>58</v>
      </c>
      <c r="Q87" s="91" t="s">
        <v>163</v>
      </c>
      <c r="R87" s="92">
        <v>202219</v>
      </c>
      <c r="S87" s="92">
        <v>202219</v>
      </c>
      <c r="T87" s="92">
        <v>202219</v>
      </c>
      <c r="U87" s="91" t="s">
        <v>60</v>
      </c>
      <c r="V87" s="97"/>
      <c r="W87" s="98">
        <v>213414</v>
      </c>
      <c r="X87" s="92" t="s">
        <v>62</v>
      </c>
      <c r="Y87" s="99">
        <f>SUM(AB87:AK87)</f>
        <v>4999.92</v>
      </c>
      <c r="Z87" s="99">
        <f>SUM(AQ87:AT87)</f>
        <v>421.91</v>
      </c>
      <c r="AA87" s="100">
        <f>SUM(Y87-Z87)</f>
        <v>4578.01</v>
      </c>
      <c r="AB87" s="100">
        <v>0</v>
      </c>
      <c r="AC87" s="100">
        <v>0</v>
      </c>
      <c r="AD87" s="100">
        <v>4999.92</v>
      </c>
      <c r="AE87" s="100">
        <v>0</v>
      </c>
      <c r="AF87" s="100">
        <v>0</v>
      </c>
      <c r="AG87" s="100">
        <v>0</v>
      </c>
      <c r="AH87" s="100">
        <v>0</v>
      </c>
      <c r="AI87" s="100">
        <v>0</v>
      </c>
      <c r="AJ87" s="100">
        <v>0</v>
      </c>
      <c r="AK87" s="100">
        <v>0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421.91</v>
      </c>
      <c r="AS87" s="100">
        <v>0</v>
      </c>
      <c r="AT87" s="100">
        <v>0</v>
      </c>
      <c r="AU87" s="55"/>
    </row>
    <row r="88" spans="1:47" s="161" customFormat="1" outlineLevel="2" x14ac:dyDescent="0.2">
      <c r="A88" s="26">
        <v>27</v>
      </c>
      <c r="B88" s="91">
        <v>78</v>
      </c>
      <c r="C88" s="92" t="s">
        <v>471</v>
      </c>
      <c r="D88" s="92" t="s">
        <v>472</v>
      </c>
      <c r="E88" s="92" t="s">
        <v>74</v>
      </c>
      <c r="F88" s="92" t="s">
        <v>473</v>
      </c>
      <c r="G88" s="93" t="s">
        <v>474</v>
      </c>
      <c r="H88" s="94">
        <v>44757</v>
      </c>
      <c r="I88" s="95" t="s">
        <v>52</v>
      </c>
      <c r="J88" s="96" t="s">
        <v>158</v>
      </c>
      <c r="K88" s="91">
        <v>114</v>
      </c>
      <c r="L88" s="92" t="s">
        <v>475</v>
      </c>
      <c r="M88" s="91" t="s">
        <v>160</v>
      </c>
      <c r="N88" s="97" t="s">
        <v>262</v>
      </c>
      <c r="O88" s="92" t="s">
        <v>263</v>
      </c>
      <c r="P88" s="96" t="s">
        <v>58</v>
      </c>
      <c r="Q88" s="91" t="s">
        <v>163</v>
      </c>
      <c r="R88" s="92">
        <v>202219</v>
      </c>
      <c r="S88" s="92">
        <v>202219</v>
      </c>
      <c r="T88" s="92">
        <v>202219</v>
      </c>
      <c r="U88" s="91" t="s">
        <v>60</v>
      </c>
      <c r="V88" s="135"/>
      <c r="W88" s="135"/>
      <c r="X88" s="135" t="s">
        <v>62</v>
      </c>
      <c r="Y88" s="99">
        <f>SUM(AB88:AK88)</f>
        <v>4999.95</v>
      </c>
      <c r="Z88" s="99">
        <f>SUM(AQ88:AT88)</f>
        <v>421.91</v>
      </c>
      <c r="AA88" s="100">
        <f>SUM(Y88-Z88)</f>
        <v>4578.04</v>
      </c>
      <c r="AB88" s="100">
        <v>0</v>
      </c>
      <c r="AC88" s="100">
        <v>0</v>
      </c>
      <c r="AD88" s="100">
        <v>4999.95</v>
      </c>
      <c r="AE88" s="100">
        <v>0</v>
      </c>
      <c r="AF88" s="100">
        <v>0</v>
      </c>
      <c r="AG88" s="100">
        <v>0</v>
      </c>
      <c r="AH88" s="100">
        <v>0</v>
      </c>
      <c r="AI88" s="100">
        <v>0</v>
      </c>
      <c r="AJ88" s="100">
        <v>0</v>
      </c>
      <c r="AK88" s="100">
        <v>0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0</v>
      </c>
      <c r="AR88" s="100">
        <v>421.91</v>
      </c>
      <c r="AS88" s="100">
        <v>0</v>
      </c>
      <c r="AT88" s="100">
        <v>0</v>
      </c>
      <c r="AU88" s="182"/>
    </row>
    <row r="89" spans="1:47" s="161" customFormat="1" outlineLevel="1" x14ac:dyDescent="0.2">
      <c r="A89" s="26"/>
      <c r="B89" s="91"/>
      <c r="C89" s="92"/>
      <c r="D89" s="92"/>
      <c r="E89" s="92"/>
      <c r="F89" s="92"/>
      <c r="G89" s="93"/>
      <c r="H89" s="94"/>
      <c r="I89" s="95"/>
      <c r="J89" s="96"/>
      <c r="K89" s="91"/>
      <c r="L89" s="92"/>
      <c r="M89" s="91"/>
      <c r="N89" s="191" t="s">
        <v>590</v>
      </c>
      <c r="O89" s="206"/>
      <c r="P89" s="207"/>
      <c r="Q89" s="208"/>
      <c r="R89" s="206"/>
      <c r="S89" s="206"/>
      <c r="T89" s="206"/>
      <c r="U89" s="208"/>
      <c r="V89" s="213"/>
      <c r="W89" s="213"/>
      <c r="X89" s="213"/>
      <c r="Y89" s="211">
        <f t="shared" ref="Y89:AT89" si="36">SUBTOTAL(9,Y86:Y88)</f>
        <v>17361.14</v>
      </c>
      <c r="Z89" s="211">
        <f t="shared" si="36"/>
        <v>1705.0900000000001</v>
      </c>
      <c r="AA89" s="212">
        <f t="shared" si="36"/>
        <v>15656.05</v>
      </c>
      <c r="AB89" s="212">
        <f t="shared" si="36"/>
        <v>0</v>
      </c>
      <c r="AC89" s="212">
        <f t="shared" si="36"/>
        <v>0</v>
      </c>
      <c r="AD89" s="212">
        <f t="shared" si="36"/>
        <v>17361.14</v>
      </c>
      <c r="AE89" s="212">
        <f t="shared" si="36"/>
        <v>0</v>
      </c>
      <c r="AF89" s="212">
        <f t="shared" si="36"/>
        <v>0</v>
      </c>
      <c r="AG89" s="212">
        <f t="shared" si="36"/>
        <v>0</v>
      </c>
      <c r="AH89" s="212">
        <f t="shared" si="36"/>
        <v>0</v>
      </c>
      <c r="AI89" s="212">
        <f t="shared" si="36"/>
        <v>0</v>
      </c>
      <c r="AJ89" s="212">
        <f t="shared" si="36"/>
        <v>0</v>
      </c>
      <c r="AK89" s="212">
        <f t="shared" si="36"/>
        <v>0</v>
      </c>
      <c r="AL89" s="212">
        <f t="shared" si="36"/>
        <v>0</v>
      </c>
      <c r="AM89" s="212">
        <f t="shared" si="36"/>
        <v>0</v>
      </c>
      <c r="AN89" s="212">
        <f t="shared" si="36"/>
        <v>0</v>
      </c>
      <c r="AO89" s="212">
        <f t="shared" si="36"/>
        <v>0</v>
      </c>
      <c r="AP89" s="212">
        <f t="shared" si="36"/>
        <v>0</v>
      </c>
      <c r="AQ89" s="212">
        <f t="shared" si="36"/>
        <v>0</v>
      </c>
      <c r="AR89" s="212">
        <f t="shared" si="36"/>
        <v>1705.0900000000001</v>
      </c>
      <c r="AS89" s="212">
        <f t="shared" si="36"/>
        <v>0</v>
      </c>
      <c r="AT89" s="212">
        <f t="shared" si="36"/>
        <v>0</v>
      </c>
      <c r="AU89" s="182"/>
    </row>
    <row r="90" spans="1:47" s="161" customFormat="1" outlineLevel="2" x14ac:dyDescent="0.2">
      <c r="A90" s="26">
        <v>41</v>
      </c>
      <c r="B90" s="91">
        <v>42</v>
      </c>
      <c r="C90" s="92" t="s">
        <v>273</v>
      </c>
      <c r="D90" s="92" t="s">
        <v>274</v>
      </c>
      <c r="E90" s="92" t="s">
        <v>65</v>
      </c>
      <c r="F90" s="92" t="s">
        <v>74</v>
      </c>
      <c r="G90" s="93" t="s">
        <v>275</v>
      </c>
      <c r="H90" s="134">
        <v>44439</v>
      </c>
      <c r="I90" s="95" t="s">
        <v>52</v>
      </c>
      <c r="J90" s="96" t="s">
        <v>158</v>
      </c>
      <c r="K90" s="91">
        <v>114</v>
      </c>
      <c r="L90" s="92" t="s">
        <v>276</v>
      </c>
      <c r="M90" s="91" t="s">
        <v>160</v>
      </c>
      <c r="N90" s="97" t="s">
        <v>277</v>
      </c>
      <c r="O90" s="92" t="s">
        <v>278</v>
      </c>
      <c r="P90" s="96" t="s">
        <v>58</v>
      </c>
      <c r="Q90" s="91" t="s">
        <v>163</v>
      </c>
      <c r="R90" s="92">
        <v>202219</v>
      </c>
      <c r="S90" s="92">
        <v>202219</v>
      </c>
      <c r="T90" s="92">
        <v>202219</v>
      </c>
      <c r="U90" s="91" t="s">
        <v>60</v>
      </c>
      <c r="V90" s="97"/>
      <c r="W90" s="98">
        <v>458338</v>
      </c>
      <c r="X90" s="92" t="s">
        <v>62</v>
      </c>
      <c r="Y90" s="99">
        <f>SUM(AB90:AK90)</f>
        <v>7997.07</v>
      </c>
      <c r="Z90" s="99">
        <f>SUM(AQ90:AT90)</f>
        <v>997.07</v>
      </c>
      <c r="AA90" s="100">
        <f>SUM(Y90-Z90)</f>
        <v>7000</v>
      </c>
      <c r="AB90" s="100">
        <v>0</v>
      </c>
      <c r="AC90" s="100">
        <v>0</v>
      </c>
      <c r="AD90" s="100">
        <v>7997.07</v>
      </c>
      <c r="AE90" s="100">
        <v>0</v>
      </c>
      <c r="AF90" s="100">
        <v>0</v>
      </c>
      <c r="AG90" s="100">
        <v>0</v>
      </c>
      <c r="AH90" s="100">
        <v>0</v>
      </c>
      <c r="AI90" s="100">
        <v>0</v>
      </c>
      <c r="AJ90" s="100">
        <v>0</v>
      </c>
      <c r="AK90" s="100">
        <v>0</v>
      </c>
      <c r="AL90" s="100">
        <v>0</v>
      </c>
      <c r="AM90" s="100">
        <v>0</v>
      </c>
      <c r="AN90" s="100">
        <v>0</v>
      </c>
      <c r="AO90" s="100">
        <v>0</v>
      </c>
      <c r="AP90" s="100">
        <v>0</v>
      </c>
      <c r="AQ90" s="100">
        <v>0</v>
      </c>
      <c r="AR90" s="100">
        <v>997.07</v>
      </c>
      <c r="AS90" s="100">
        <v>0</v>
      </c>
      <c r="AT90" s="100">
        <v>0</v>
      </c>
      <c r="AU90" s="182"/>
    </row>
    <row r="91" spans="1:47" s="26" customFormat="1" outlineLevel="2" x14ac:dyDescent="0.2">
      <c r="A91" s="26">
        <v>42</v>
      </c>
      <c r="B91" s="91">
        <v>43</v>
      </c>
      <c r="C91" s="92" t="s">
        <v>279</v>
      </c>
      <c r="D91" s="92" t="s">
        <v>280</v>
      </c>
      <c r="E91" s="92" t="s">
        <v>133</v>
      </c>
      <c r="F91" s="92" t="s">
        <v>281</v>
      </c>
      <c r="G91" s="93" t="s">
        <v>282</v>
      </c>
      <c r="H91" s="94">
        <v>44439</v>
      </c>
      <c r="I91" s="95" t="s">
        <v>52</v>
      </c>
      <c r="J91" s="96" t="s">
        <v>158</v>
      </c>
      <c r="K91" s="91">
        <v>114</v>
      </c>
      <c r="L91" s="92" t="s">
        <v>283</v>
      </c>
      <c r="M91" s="91" t="s">
        <v>115</v>
      </c>
      <c r="N91" s="97" t="s">
        <v>277</v>
      </c>
      <c r="O91" s="92" t="s">
        <v>278</v>
      </c>
      <c r="P91" s="96" t="s">
        <v>58</v>
      </c>
      <c r="Q91" s="91" t="s">
        <v>163</v>
      </c>
      <c r="R91" s="92">
        <v>202219</v>
      </c>
      <c r="S91" s="92">
        <v>202219</v>
      </c>
      <c r="T91" s="92">
        <v>202219</v>
      </c>
      <c r="U91" s="91" t="s">
        <v>60</v>
      </c>
      <c r="V91" s="97"/>
      <c r="W91" s="98">
        <v>864480</v>
      </c>
      <c r="X91" s="92" t="s">
        <v>62</v>
      </c>
      <c r="Y91" s="99">
        <f>SUM(AB91:AK91)</f>
        <v>6725.46</v>
      </c>
      <c r="Z91" s="99">
        <f>SUM(AQ91:AT91)</f>
        <v>725.46</v>
      </c>
      <c r="AA91" s="100">
        <f>SUM(Y91-Z91)</f>
        <v>6000</v>
      </c>
      <c r="AB91" s="100">
        <v>0</v>
      </c>
      <c r="AC91" s="100">
        <v>0</v>
      </c>
      <c r="AD91" s="100">
        <v>6725.46</v>
      </c>
      <c r="AE91" s="100">
        <v>0</v>
      </c>
      <c r="AF91" s="100">
        <v>0</v>
      </c>
      <c r="AG91" s="100">
        <v>0</v>
      </c>
      <c r="AH91" s="100">
        <v>0</v>
      </c>
      <c r="AI91" s="100">
        <v>0</v>
      </c>
      <c r="AJ91" s="100">
        <v>0</v>
      </c>
      <c r="AK91" s="100">
        <v>0</v>
      </c>
      <c r="AL91" s="100">
        <v>0</v>
      </c>
      <c r="AM91" s="100">
        <v>0</v>
      </c>
      <c r="AN91" s="100">
        <v>0</v>
      </c>
      <c r="AO91" s="100">
        <v>0</v>
      </c>
      <c r="AP91" s="100">
        <v>0</v>
      </c>
      <c r="AQ91" s="100">
        <v>0</v>
      </c>
      <c r="AR91" s="100">
        <v>725.46</v>
      </c>
      <c r="AS91" s="100">
        <v>0</v>
      </c>
      <c r="AT91" s="100">
        <v>0</v>
      </c>
      <c r="AU91" s="55"/>
    </row>
    <row r="92" spans="1:47" s="26" customFormat="1" outlineLevel="1" x14ac:dyDescent="0.2">
      <c r="B92" s="91"/>
      <c r="C92" s="92"/>
      <c r="D92" s="92"/>
      <c r="E92" s="92"/>
      <c r="F92" s="92"/>
      <c r="G92" s="93"/>
      <c r="H92" s="94"/>
      <c r="I92" s="95"/>
      <c r="J92" s="96"/>
      <c r="K92" s="91"/>
      <c r="L92" s="92"/>
      <c r="M92" s="91"/>
      <c r="N92" s="191" t="s">
        <v>591</v>
      </c>
      <c r="O92" s="206"/>
      <c r="P92" s="207"/>
      <c r="Q92" s="208"/>
      <c r="R92" s="206"/>
      <c r="S92" s="206"/>
      <c r="T92" s="206"/>
      <c r="U92" s="208"/>
      <c r="V92" s="209"/>
      <c r="W92" s="210"/>
      <c r="X92" s="206"/>
      <c r="Y92" s="211">
        <f t="shared" ref="Y92:AT92" si="37">SUBTOTAL(9,Y90:Y91)</f>
        <v>14722.529999999999</v>
      </c>
      <c r="Z92" s="211">
        <f t="shared" si="37"/>
        <v>1722.5300000000002</v>
      </c>
      <c r="AA92" s="212">
        <f t="shared" si="37"/>
        <v>13000</v>
      </c>
      <c r="AB92" s="212">
        <f t="shared" si="37"/>
        <v>0</v>
      </c>
      <c r="AC92" s="212">
        <f t="shared" si="37"/>
        <v>0</v>
      </c>
      <c r="AD92" s="212">
        <f t="shared" si="37"/>
        <v>14722.529999999999</v>
      </c>
      <c r="AE92" s="212">
        <f t="shared" si="37"/>
        <v>0</v>
      </c>
      <c r="AF92" s="212">
        <f t="shared" si="37"/>
        <v>0</v>
      </c>
      <c r="AG92" s="212">
        <f t="shared" si="37"/>
        <v>0</v>
      </c>
      <c r="AH92" s="212">
        <f t="shared" si="37"/>
        <v>0</v>
      </c>
      <c r="AI92" s="212">
        <f t="shared" si="37"/>
        <v>0</v>
      </c>
      <c r="AJ92" s="212">
        <f t="shared" si="37"/>
        <v>0</v>
      </c>
      <c r="AK92" s="212">
        <f t="shared" si="37"/>
        <v>0</v>
      </c>
      <c r="AL92" s="212">
        <f t="shared" si="37"/>
        <v>0</v>
      </c>
      <c r="AM92" s="212">
        <f t="shared" si="37"/>
        <v>0</v>
      </c>
      <c r="AN92" s="212">
        <f t="shared" si="37"/>
        <v>0</v>
      </c>
      <c r="AO92" s="212">
        <f t="shared" si="37"/>
        <v>0</v>
      </c>
      <c r="AP92" s="212">
        <f t="shared" si="37"/>
        <v>0</v>
      </c>
      <c r="AQ92" s="212">
        <f t="shared" si="37"/>
        <v>0</v>
      </c>
      <c r="AR92" s="212">
        <f t="shared" si="37"/>
        <v>1722.5300000000002</v>
      </c>
      <c r="AS92" s="212">
        <f t="shared" si="37"/>
        <v>0</v>
      </c>
      <c r="AT92" s="212">
        <f t="shared" si="37"/>
        <v>0</v>
      </c>
      <c r="AU92" s="55"/>
    </row>
    <row r="93" spans="1:47" s="26" customFormat="1" outlineLevel="2" x14ac:dyDescent="0.2">
      <c r="A93" s="26">
        <v>24</v>
      </c>
      <c r="B93" s="91">
        <v>103</v>
      </c>
      <c r="C93" s="92" t="s">
        <v>560</v>
      </c>
      <c r="D93" s="92" t="s">
        <v>561</v>
      </c>
      <c r="E93" s="92" t="s">
        <v>488</v>
      </c>
      <c r="F93" s="92" t="s">
        <v>489</v>
      </c>
      <c r="G93" s="93" t="s">
        <v>490</v>
      </c>
      <c r="H93" s="94">
        <v>44866</v>
      </c>
      <c r="I93" s="95" t="s">
        <v>52</v>
      </c>
      <c r="J93" s="96" t="s">
        <v>158</v>
      </c>
      <c r="K93" s="91">
        <v>114</v>
      </c>
      <c r="L93" s="92" t="s">
        <v>491</v>
      </c>
      <c r="M93" s="91" t="s">
        <v>115</v>
      </c>
      <c r="N93" s="97" t="s">
        <v>395</v>
      </c>
      <c r="O93" s="92" t="s">
        <v>491</v>
      </c>
      <c r="P93" s="96" t="s">
        <v>58</v>
      </c>
      <c r="Q93" s="91" t="s">
        <v>163</v>
      </c>
      <c r="R93" s="92">
        <v>202219</v>
      </c>
      <c r="S93" s="92">
        <v>202219</v>
      </c>
      <c r="T93" s="92">
        <v>202219</v>
      </c>
      <c r="U93" s="91" t="s">
        <v>60</v>
      </c>
      <c r="V93" s="135"/>
      <c r="W93" s="135"/>
      <c r="X93" s="135"/>
      <c r="Y93" s="99">
        <f>SUM(AB93:AK93)</f>
        <v>6725.46</v>
      </c>
      <c r="Z93" s="99">
        <f>SUM(AQ93:AT93)</f>
        <v>725.46</v>
      </c>
      <c r="AA93" s="100">
        <f>SUM(Y93-Z93)</f>
        <v>6000</v>
      </c>
      <c r="AB93" s="100">
        <v>0</v>
      </c>
      <c r="AC93" s="100">
        <v>0</v>
      </c>
      <c r="AD93" s="100">
        <v>6725.46</v>
      </c>
      <c r="AE93" s="100">
        <v>0</v>
      </c>
      <c r="AF93" s="100">
        <v>0</v>
      </c>
      <c r="AG93" s="100">
        <v>0</v>
      </c>
      <c r="AH93" s="100">
        <v>0</v>
      </c>
      <c r="AI93" s="100">
        <v>0</v>
      </c>
      <c r="AJ93" s="100">
        <v>0</v>
      </c>
      <c r="AK93" s="100">
        <v>0</v>
      </c>
      <c r="AL93" s="100">
        <v>0</v>
      </c>
      <c r="AM93" s="100">
        <v>0</v>
      </c>
      <c r="AN93" s="100">
        <v>0</v>
      </c>
      <c r="AO93" s="100">
        <v>0</v>
      </c>
      <c r="AP93" s="100">
        <v>0</v>
      </c>
      <c r="AQ93" s="100">
        <v>0</v>
      </c>
      <c r="AR93" s="100">
        <v>725.46</v>
      </c>
      <c r="AS93" s="100">
        <v>0</v>
      </c>
      <c r="AT93" s="100">
        <v>0</v>
      </c>
      <c r="AU93" s="55"/>
    </row>
    <row r="94" spans="1:47" s="26" customFormat="1" outlineLevel="1" x14ac:dyDescent="0.2">
      <c r="B94" s="91"/>
      <c r="C94" s="92"/>
      <c r="D94" s="92"/>
      <c r="E94" s="92"/>
      <c r="F94" s="92"/>
      <c r="G94" s="93"/>
      <c r="H94" s="94"/>
      <c r="I94" s="95"/>
      <c r="J94" s="96"/>
      <c r="K94" s="91"/>
      <c r="L94" s="92"/>
      <c r="M94" s="91"/>
      <c r="N94" s="191" t="s">
        <v>592</v>
      </c>
      <c r="O94" s="206"/>
      <c r="P94" s="207"/>
      <c r="Q94" s="208"/>
      <c r="R94" s="206"/>
      <c r="S94" s="206"/>
      <c r="T94" s="206"/>
      <c r="U94" s="208"/>
      <c r="V94" s="213"/>
      <c r="W94" s="213"/>
      <c r="X94" s="213"/>
      <c r="Y94" s="211">
        <f t="shared" ref="Y94:AT94" si="38">SUBTOTAL(9,Y93:Y93)</f>
        <v>6725.46</v>
      </c>
      <c r="Z94" s="211">
        <f t="shared" si="38"/>
        <v>725.46</v>
      </c>
      <c r="AA94" s="212">
        <f t="shared" si="38"/>
        <v>6000</v>
      </c>
      <c r="AB94" s="212">
        <f t="shared" si="38"/>
        <v>0</v>
      </c>
      <c r="AC94" s="212">
        <f t="shared" si="38"/>
        <v>0</v>
      </c>
      <c r="AD94" s="212">
        <f t="shared" si="38"/>
        <v>6725.46</v>
      </c>
      <c r="AE94" s="212">
        <f t="shared" si="38"/>
        <v>0</v>
      </c>
      <c r="AF94" s="212">
        <f t="shared" si="38"/>
        <v>0</v>
      </c>
      <c r="AG94" s="212">
        <f t="shared" si="38"/>
        <v>0</v>
      </c>
      <c r="AH94" s="212">
        <f t="shared" si="38"/>
        <v>0</v>
      </c>
      <c r="AI94" s="212">
        <f t="shared" si="38"/>
        <v>0</v>
      </c>
      <c r="AJ94" s="212">
        <f t="shared" si="38"/>
        <v>0</v>
      </c>
      <c r="AK94" s="212">
        <f t="shared" si="38"/>
        <v>0</v>
      </c>
      <c r="AL94" s="212">
        <f t="shared" si="38"/>
        <v>0</v>
      </c>
      <c r="AM94" s="212">
        <f t="shared" si="38"/>
        <v>0</v>
      </c>
      <c r="AN94" s="212">
        <f t="shared" si="38"/>
        <v>0</v>
      </c>
      <c r="AO94" s="212">
        <f t="shared" si="38"/>
        <v>0</v>
      </c>
      <c r="AP94" s="212">
        <f t="shared" si="38"/>
        <v>0</v>
      </c>
      <c r="AQ94" s="212">
        <f t="shared" si="38"/>
        <v>0</v>
      </c>
      <c r="AR94" s="212">
        <f t="shared" si="38"/>
        <v>725.46</v>
      </c>
      <c r="AS94" s="212">
        <f t="shared" si="38"/>
        <v>0</v>
      </c>
      <c r="AT94" s="212">
        <f t="shared" si="38"/>
        <v>0</v>
      </c>
      <c r="AU94" s="55"/>
    </row>
    <row r="95" spans="1:47" s="26" customFormat="1" outlineLevel="2" x14ac:dyDescent="0.2">
      <c r="A95" s="26">
        <v>30</v>
      </c>
      <c r="B95" s="91">
        <v>18</v>
      </c>
      <c r="C95" s="92" t="s">
        <v>154</v>
      </c>
      <c r="D95" s="92" t="s">
        <v>155</v>
      </c>
      <c r="E95" s="92" t="s">
        <v>156</v>
      </c>
      <c r="F95" s="92" t="s">
        <v>74</v>
      </c>
      <c r="G95" s="93" t="s">
        <v>157</v>
      </c>
      <c r="H95" s="94">
        <v>44439</v>
      </c>
      <c r="I95" s="95" t="s">
        <v>52</v>
      </c>
      <c r="J95" s="96" t="s">
        <v>158</v>
      </c>
      <c r="K95" s="91">
        <v>114</v>
      </c>
      <c r="L95" s="92" t="s">
        <v>159</v>
      </c>
      <c r="M95" s="91" t="s">
        <v>160</v>
      </c>
      <c r="N95" s="97" t="s">
        <v>161</v>
      </c>
      <c r="O95" s="92" t="s">
        <v>162</v>
      </c>
      <c r="P95" s="96" t="s">
        <v>58</v>
      </c>
      <c r="Q95" s="91" t="s">
        <v>163</v>
      </c>
      <c r="R95" s="92">
        <v>202219</v>
      </c>
      <c r="S95" s="92">
        <v>202219</v>
      </c>
      <c r="T95" s="92">
        <v>202219</v>
      </c>
      <c r="U95" s="91" t="s">
        <v>60</v>
      </c>
      <c r="V95" s="97"/>
      <c r="W95" s="98">
        <v>864307</v>
      </c>
      <c r="X95" s="92" t="s">
        <v>62</v>
      </c>
      <c r="Y95" s="99">
        <f t="shared" ref="Y95:Y101" si="39">SUM(AB95:AK95)</f>
        <v>4543.1000000000004</v>
      </c>
      <c r="Z95" s="99">
        <f t="shared" ref="Z95:Z101" si="40">SUM(AQ95:AT95)</f>
        <v>359.1</v>
      </c>
      <c r="AA95" s="100">
        <f t="shared" ref="AA95:AA101" si="41">SUM(Y95-Z95)</f>
        <v>4184</v>
      </c>
      <c r="AB95" s="100">
        <v>0</v>
      </c>
      <c r="AC95" s="100">
        <v>0</v>
      </c>
      <c r="AD95" s="100">
        <v>4543.1000000000004</v>
      </c>
      <c r="AE95" s="100">
        <v>0</v>
      </c>
      <c r="AF95" s="100">
        <v>0</v>
      </c>
      <c r="AG95" s="100">
        <v>0</v>
      </c>
      <c r="AH95" s="100">
        <v>0</v>
      </c>
      <c r="AI95" s="100">
        <v>0</v>
      </c>
      <c r="AJ95" s="100">
        <v>0</v>
      </c>
      <c r="AK95" s="100">
        <v>0</v>
      </c>
      <c r="AL95" s="100">
        <v>0</v>
      </c>
      <c r="AM95" s="100">
        <v>0</v>
      </c>
      <c r="AN95" s="100">
        <v>0</v>
      </c>
      <c r="AO95" s="100">
        <v>0</v>
      </c>
      <c r="AP95" s="100">
        <v>0</v>
      </c>
      <c r="AQ95" s="100">
        <v>0</v>
      </c>
      <c r="AR95" s="100">
        <v>359.1</v>
      </c>
      <c r="AS95" s="100">
        <v>0</v>
      </c>
      <c r="AT95" s="100">
        <v>0</v>
      </c>
      <c r="AU95" s="55"/>
    </row>
    <row r="96" spans="1:47" s="4" customFormat="1" outlineLevel="2" x14ac:dyDescent="0.2">
      <c r="A96" s="26">
        <v>31</v>
      </c>
      <c r="B96" s="91">
        <v>19</v>
      </c>
      <c r="C96" s="92" t="s">
        <v>164</v>
      </c>
      <c r="D96" s="92" t="s">
        <v>165</v>
      </c>
      <c r="E96" s="92" t="s">
        <v>166</v>
      </c>
      <c r="F96" s="92" t="s">
        <v>125</v>
      </c>
      <c r="G96" s="92" t="s">
        <v>167</v>
      </c>
      <c r="H96" s="94">
        <v>44439</v>
      </c>
      <c r="I96" s="95" t="s">
        <v>52</v>
      </c>
      <c r="J96" s="96" t="s">
        <v>158</v>
      </c>
      <c r="K96" s="91">
        <v>114</v>
      </c>
      <c r="L96" s="92" t="s">
        <v>168</v>
      </c>
      <c r="M96" s="91" t="s">
        <v>115</v>
      </c>
      <c r="N96" s="97" t="s">
        <v>161</v>
      </c>
      <c r="O96" s="92" t="s">
        <v>162</v>
      </c>
      <c r="P96" s="96" t="s">
        <v>58</v>
      </c>
      <c r="Q96" s="91" t="s">
        <v>163</v>
      </c>
      <c r="R96" s="92">
        <v>202219</v>
      </c>
      <c r="S96" s="92">
        <v>202219</v>
      </c>
      <c r="T96" s="92">
        <v>202219</v>
      </c>
      <c r="U96" s="91" t="s">
        <v>60</v>
      </c>
      <c r="V96" s="97"/>
      <c r="W96" s="98">
        <v>127628</v>
      </c>
      <c r="X96" s="92" t="s">
        <v>62</v>
      </c>
      <c r="Y96" s="99">
        <f t="shared" si="39"/>
        <v>3407.44</v>
      </c>
      <c r="Z96" s="99">
        <f t="shared" si="40"/>
        <v>110.44</v>
      </c>
      <c r="AA96" s="100">
        <f t="shared" si="41"/>
        <v>3297</v>
      </c>
      <c r="AB96" s="100">
        <v>0</v>
      </c>
      <c r="AC96" s="100">
        <v>0</v>
      </c>
      <c r="AD96" s="100">
        <v>3407.44</v>
      </c>
      <c r="AE96" s="100">
        <v>0</v>
      </c>
      <c r="AF96" s="100">
        <v>0</v>
      </c>
      <c r="AG96" s="100">
        <v>0</v>
      </c>
      <c r="AH96" s="100">
        <v>0</v>
      </c>
      <c r="AI96" s="100">
        <v>0</v>
      </c>
      <c r="AJ96" s="100">
        <v>0</v>
      </c>
      <c r="AK96" s="100">
        <v>0</v>
      </c>
      <c r="AL96" s="100">
        <v>0</v>
      </c>
      <c r="AM96" s="100">
        <v>0</v>
      </c>
      <c r="AN96" s="100">
        <v>0</v>
      </c>
      <c r="AO96" s="100">
        <v>0</v>
      </c>
      <c r="AP96" s="100">
        <v>0</v>
      </c>
      <c r="AQ96" s="100">
        <v>0</v>
      </c>
      <c r="AR96" s="100">
        <v>110.44</v>
      </c>
      <c r="AS96" s="100">
        <v>0</v>
      </c>
      <c r="AT96" s="100">
        <v>0</v>
      </c>
      <c r="AU96" s="55"/>
    </row>
    <row r="97" spans="1:47" s="4" customFormat="1" outlineLevel="2" x14ac:dyDescent="0.2">
      <c r="A97" s="26">
        <v>32</v>
      </c>
      <c r="B97" s="91">
        <v>21</v>
      </c>
      <c r="C97" s="92" t="s">
        <v>174</v>
      </c>
      <c r="D97" s="92" t="s">
        <v>175</v>
      </c>
      <c r="E97" s="92" t="s">
        <v>176</v>
      </c>
      <c r="F97" s="92" t="s">
        <v>65</v>
      </c>
      <c r="G97" s="93" t="s">
        <v>177</v>
      </c>
      <c r="H97" s="94">
        <v>44439</v>
      </c>
      <c r="I97" s="95" t="s">
        <v>52</v>
      </c>
      <c r="J97" s="96" t="s">
        <v>158</v>
      </c>
      <c r="K97" s="91">
        <v>114</v>
      </c>
      <c r="L97" s="92" t="s">
        <v>178</v>
      </c>
      <c r="M97" s="91" t="s">
        <v>115</v>
      </c>
      <c r="N97" s="97" t="s">
        <v>161</v>
      </c>
      <c r="O97" s="92" t="s">
        <v>162</v>
      </c>
      <c r="P97" s="96" t="s">
        <v>58</v>
      </c>
      <c r="Q97" s="91" t="s">
        <v>163</v>
      </c>
      <c r="R97" s="92">
        <v>202219</v>
      </c>
      <c r="S97" s="92">
        <v>202219</v>
      </c>
      <c r="T97" s="92">
        <v>202219</v>
      </c>
      <c r="U97" s="91" t="s">
        <v>60</v>
      </c>
      <c r="V97" s="97"/>
      <c r="W97" s="98">
        <v>426334</v>
      </c>
      <c r="X97" s="92" t="s">
        <v>62</v>
      </c>
      <c r="Y97" s="99">
        <f t="shared" si="39"/>
        <v>3407.44</v>
      </c>
      <c r="Z97" s="99">
        <f t="shared" si="40"/>
        <v>110.44</v>
      </c>
      <c r="AA97" s="100">
        <f t="shared" si="41"/>
        <v>3297</v>
      </c>
      <c r="AB97" s="100">
        <v>0</v>
      </c>
      <c r="AC97" s="100">
        <v>0</v>
      </c>
      <c r="AD97" s="100">
        <v>3407.44</v>
      </c>
      <c r="AE97" s="100">
        <v>0</v>
      </c>
      <c r="AF97" s="100">
        <v>0</v>
      </c>
      <c r="AG97" s="100">
        <v>0</v>
      </c>
      <c r="AH97" s="100">
        <v>0</v>
      </c>
      <c r="AI97" s="100">
        <v>0</v>
      </c>
      <c r="AJ97" s="100">
        <v>0</v>
      </c>
      <c r="AK97" s="100">
        <v>0</v>
      </c>
      <c r="AL97" s="100">
        <v>0</v>
      </c>
      <c r="AM97" s="100">
        <v>0</v>
      </c>
      <c r="AN97" s="100">
        <v>0</v>
      </c>
      <c r="AO97" s="100">
        <v>0</v>
      </c>
      <c r="AP97" s="100">
        <v>0</v>
      </c>
      <c r="AQ97" s="100">
        <v>0</v>
      </c>
      <c r="AR97" s="100">
        <v>110.44</v>
      </c>
      <c r="AS97" s="100">
        <v>0</v>
      </c>
      <c r="AT97" s="100">
        <v>0</v>
      </c>
      <c r="AU97" s="55"/>
    </row>
    <row r="98" spans="1:47" s="26" customFormat="1" outlineLevel="2" x14ac:dyDescent="0.2">
      <c r="A98" s="26">
        <v>33</v>
      </c>
      <c r="B98" s="91">
        <v>22</v>
      </c>
      <c r="C98" s="92" t="s">
        <v>179</v>
      </c>
      <c r="D98" s="92" t="s">
        <v>180</v>
      </c>
      <c r="E98" s="92" t="s">
        <v>132</v>
      </c>
      <c r="F98" s="92" t="s">
        <v>181</v>
      </c>
      <c r="G98" s="93" t="s">
        <v>182</v>
      </c>
      <c r="H98" s="94">
        <v>44439</v>
      </c>
      <c r="I98" s="95" t="s">
        <v>52</v>
      </c>
      <c r="J98" s="96" t="s">
        <v>158</v>
      </c>
      <c r="K98" s="91">
        <v>114</v>
      </c>
      <c r="L98" s="92" t="s">
        <v>183</v>
      </c>
      <c r="M98" s="91" t="s">
        <v>115</v>
      </c>
      <c r="N98" s="97" t="s">
        <v>161</v>
      </c>
      <c r="O98" s="92" t="s">
        <v>162</v>
      </c>
      <c r="P98" s="96" t="s">
        <v>58</v>
      </c>
      <c r="Q98" s="91" t="s">
        <v>163</v>
      </c>
      <c r="R98" s="92">
        <v>202219</v>
      </c>
      <c r="S98" s="92">
        <v>202219</v>
      </c>
      <c r="T98" s="92">
        <v>202219</v>
      </c>
      <c r="U98" s="91" t="s">
        <v>60</v>
      </c>
      <c r="V98" s="97"/>
      <c r="W98" s="98">
        <v>864324</v>
      </c>
      <c r="X98" s="92" t="s">
        <v>62</v>
      </c>
      <c r="Y98" s="99">
        <f t="shared" si="39"/>
        <v>3407.44</v>
      </c>
      <c r="Z98" s="99">
        <f t="shared" si="40"/>
        <v>110.44</v>
      </c>
      <c r="AA98" s="100">
        <f t="shared" si="41"/>
        <v>3297</v>
      </c>
      <c r="AB98" s="100">
        <v>0</v>
      </c>
      <c r="AC98" s="100">
        <v>0</v>
      </c>
      <c r="AD98" s="100">
        <v>3407.44</v>
      </c>
      <c r="AE98" s="100">
        <v>0</v>
      </c>
      <c r="AF98" s="100" t="s">
        <v>184</v>
      </c>
      <c r="AG98" s="100">
        <v>0</v>
      </c>
      <c r="AH98" s="100">
        <v>0</v>
      </c>
      <c r="AI98" s="100">
        <v>0</v>
      </c>
      <c r="AJ98" s="100">
        <v>0</v>
      </c>
      <c r="AK98" s="100">
        <v>0</v>
      </c>
      <c r="AL98" s="100">
        <v>0</v>
      </c>
      <c r="AM98" s="100">
        <v>0</v>
      </c>
      <c r="AN98" s="100">
        <v>0</v>
      </c>
      <c r="AO98" s="100">
        <v>0</v>
      </c>
      <c r="AP98" s="100">
        <v>0</v>
      </c>
      <c r="AQ98" s="100">
        <v>0</v>
      </c>
      <c r="AR98" s="100">
        <v>110.44</v>
      </c>
      <c r="AS98" s="100">
        <v>0</v>
      </c>
      <c r="AT98" s="100">
        <v>0</v>
      </c>
      <c r="AU98" s="55"/>
    </row>
    <row r="99" spans="1:47" s="26" customFormat="1" outlineLevel="2" x14ac:dyDescent="0.2">
      <c r="A99" s="26">
        <v>34</v>
      </c>
      <c r="B99" s="91">
        <v>63</v>
      </c>
      <c r="C99" s="92" t="s">
        <v>397</v>
      </c>
      <c r="D99" s="92" t="s">
        <v>398</v>
      </c>
      <c r="E99" s="92" t="s">
        <v>399</v>
      </c>
      <c r="F99" s="92" t="s">
        <v>400</v>
      </c>
      <c r="G99" s="93" t="s">
        <v>401</v>
      </c>
      <c r="H99" s="94">
        <v>44501</v>
      </c>
      <c r="I99" s="95" t="s">
        <v>52</v>
      </c>
      <c r="J99" s="96" t="s">
        <v>158</v>
      </c>
      <c r="K99" s="91">
        <v>114</v>
      </c>
      <c r="L99" s="92" t="s">
        <v>402</v>
      </c>
      <c r="M99" s="91" t="s">
        <v>115</v>
      </c>
      <c r="N99" s="97" t="s">
        <v>161</v>
      </c>
      <c r="O99" s="92" t="s">
        <v>162</v>
      </c>
      <c r="P99" s="96" t="s">
        <v>58</v>
      </c>
      <c r="Q99" s="91" t="s">
        <v>163</v>
      </c>
      <c r="R99" s="92">
        <v>202219</v>
      </c>
      <c r="S99" s="92">
        <v>202219</v>
      </c>
      <c r="T99" s="92">
        <v>202219</v>
      </c>
      <c r="U99" s="91" t="s">
        <v>60</v>
      </c>
      <c r="V99" s="97"/>
      <c r="W99" s="97" t="s">
        <v>403</v>
      </c>
      <c r="X99" s="92" t="s">
        <v>62</v>
      </c>
      <c r="Y99" s="99">
        <f t="shared" si="39"/>
        <v>4907.04</v>
      </c>
      <c r="Z99" s="99">
        <f t="shared" si="40"/>
        <v>407.04</v>
      </c>
      <c r="AA99" s="100">
        <f t="shared" si="41"/>
        <v>4500</v>
      </c>
      <c r="AB99" s="100">
        <v>0</v>
      </c>
      <c r="AC99" s="100">
        <v>0</v>
      </c>
      <c r="AD99" s="100">
        <v>4907.04</v>
      </c>
      <c r="AE99" s="100">
        <v>0</v>
      </c>
      <c r="AF99" s="100">
        <v>0</v>
      </c>
      <c r="AG99" s="100">
        <v>0</v>
      </c>
      <c r="AH99" s="100">
        <v>0</v>
      </c>
      <c r="AI99" s="100">
        <v>0</v>
      </c>
      <c r="AJ99" s="100">
        <v>0</v>
      </c>
      <c r="AK99" s="100">
        <v>0</v>
      </c>
      <c r="AL99" s="100">
        <v>0</v>
      </c>
      <c r="AM99" s="100">
        <v>0</v>
      </c>
      <c r="AN99" s="100">
        <v>0</v>
      </c>
      <c r="AO99" s="100">
        <v>0</v>
      </c>
      <c r="AP99" s="100">
        <v>0</v>
      </c>
      <c r="AQ99" s="100">
        <v>0</v>
      </c>
      <c r="AR99" s="100">
        <v>407.04</v>
      </c>
      <c r="AS99" s="100">
        <v>0</v>
      </c>
      <c r="AT99" s="100">
        <v>0</v>
      </c>
      <c r="AU99" s="55"/>
    </row>
    <row r="100" spans="1:47" s="26" customFormat="1" outlineLevel="2" x14ac:dyDescent="0.2">
      <c r="A100" s="26">
        <v>35</v>
      </c>
      <c r="B100" s="91">
        <v>79</v>
      </c>
      <c r="C100" s="92" t="s">
        <v>476</v>
      </c>
      <c r="D100" s="92" t="s">
        <v>477</v>
      </c>
      <c r="E100" s="92" t="s">
        <v>478</v>
      </c>
      <c r="F100" s="92" t="s">
        <v>425</v>
      </c>
      <c r="G100" s="93" t="s">
        <v>479</v>
      </c>
      <c r="H100" s="94">
        <v>44757</v>
      </c>
      <c r="I100" s="95" t="s">
        <v>52</v>
      </c>
      <c r="J100" s="96" t="s">
        <v>158</v>
      </c>
      <c r="K100" s="91">
        <v>114</v>
      </c>
      <c r="L100" s="92" t="s">
        <v>480</v>
      </c>
      <c r="M100" s="91" t="s">
        <v>160</v>
      </c>
      <c r="N100" s="97" t="s">
        <v>161</v>
      </c>
      <c r="O100" s="92" t="s">
        <v>162</v>
      </c>
      <c r="P100" s="96" t="s">
        <v>58</v>
      </c>
      <c r="Q100" s="91" t="s">
        <v>163</v>
      </c>
      <c r="R100" s="92">
        <v>202219</v>
      </c>
      <c r="S100" s="92">
        <v>202219</v>
      </c>
      <c r="T100" s="92">
        <v>202219</v>
      </c>
      <c r="U100" s="91" t="s">
        <v>60</v>
      </c>
      <c r="V100" s="135"/>
      <c r="W100" s="135"/>
      <c r="X100" s="135" t="s">
        <v>62</v>
      </c>
      <c r="Y100" s="99">
        <f t="shared" si="39"/>
        <v>4336.95</v>
      </c>
      <c r="Z100" s="99">
        <f t="shared" si="40"/>
        <v>336.67</v>
      </c>
      <c r="AA100" s="100">
        <f t="shared" si="41"/>
        <v>4000.2799999999997</v>
      </c>
      <c r="AB100" s="100">
        <v>0</v>
      </c>
      <c r="AC100" s="100">
        <v>0</v>
      </c>
      <c r="AD100" s="100">
        <v>4336.95</v>
      </c>
      <c r="AE100" s="100">
        <v>0</v>
      </c>
      <c r="AF100" s="100">
        <v>0</v>
      </c>
      <c r="AG100" s="100">
        <v>0</v>
      </c>
      <c r="AH100" s="100">
        <v>0</v>
      </c>
      <c r="AI100" s="100">
        <v>0</v>
      </c>
      <c r="AJ100" s="100">
        <v>0</v>
      </c>
      <c r="AK100" s="100">
        <v>0</v>
      </c>
      <c r="AL100" s="100">
        <v>0</v>
      </c>
      <c r="AM100" s="100">
        <v>0</v>
      </c>
      <c r="AN100" s="100">
        <v>0</v>
      </c>
      <c r="AO100" s="100">
        <v>0</v>
      </c>
      <c r="AP100" s="100">
        <v>0</v>
      </c>
      <c r="AQ100" s="100">
        <v>0</v>
      </c>
      <c r="AR100" s="100">
        <v>336.67</v>
      </c>
      <c r="AS100" s="100">
        <v>0</v>
      </c>
      <c r="AT100" s="100">
        <v>0</v>
      </c>
      <c r="AU100" s="55"/>
    </row>
    <row r="101" spans="1:47" s="26" customFormat="1" outlineLevel="2" x14ac:dyDescent="0.2">
      <c r="A101" s="26">
        <v>71</v>
      </c>
      <c r="B101" s="91">
        <v>107</v>
      </c>
      <c r="C101" s="92" t="s">
        <v>562</v>
      </c>
      <c r="D101" s="92" t="s">
        <v>563</v>
      </c>
      <c r="E101" s="92" t="s">
        <v>65</v>
      </c>
      <c r="F101" s="92" t="s">
        <v>133</v>
      </c>
      <c r="G101" s="93" t="s">
        <v>605</v>
      </c>
      <c r="H101" s="94"/>
      <c r="I101" s="95"/>
      <c r="J101" s="96"/>
      <c r="K101" s="91"/>
      <c r="L101" s="92" t="s">
        <v>480</v>
      </c>
      <c r="M101" s="91"/>
      <c r="N101" s="97" t="s">
        <v>161</v>
      </c>
      <c r="O101" s="92" t="s">
        <v>162</v>
      </c>
      <c r="P101" s="96" t="s">
        <v>58</v>
      </c>
      <c r="Q101" s="91" t="s">
        <v>163</v>
      </c>
      <c r="R101" s="92">
        <v>202219</v>
      </c>
      <c r="S101" s="92">
        <v>202219</v>
      </c>
      <c r="T101" s="92">
        <v>202219</v>
      </c>
      <c r="U101" s="91" t="s">
        <v>60</v>
      </c>
      <c r="V101" s="135"/>
      <c r="W101" s="135"/>
      <c r="X101" s="135"/>
      <c r="Y101" s="99">
        <f t="shared" si="39"/>
        <v>2915.22</v>
      </c>
      <c r="Z101" s="99">
        <f t="shared" si="40"/>
        <v>36.61</v>
      </c>
      <c r="AA101" s="100">
        <f t="shared" si="41"/>
        <v>2878.6099999999997</v>
      </c>
      <c r="AB101" s="100">
        <v>0</v>
      </c>
      <c r="AC101" s="100">
        <v>0</v>
      </c>
      <c r="AD101" s="100">
        <v>2915.22</v>
      </c>
      <c r="AE101" s="100">
        <v>0</v>
      </c>
      <c r="AF101" s="100">
        <v>0</v>
      </c>
      <c r="AG101" s="100">
        <v>0</v>
      </c>
      <c r="AH101" s="100">
        <v>0</v>
      </c>
      <c r="AI101" s="100">
        <v>0</v>
      </c>
      <c r="AJ101" s="100">
        <v>0</v>
      </c>
      <c r="AK101" s="100">
        <v>0</v>
      </c>
      <c r="AL101" s="100">
        <v>0</v>
      </c>
      <c r="AM101" s="100">
        <v>0</v>
      </c>
      <c r="AN101" s="100">
        <v>0</v>
      </c>
      <c r="AO101" s="100">
        <v>0</v>
      </c>
      <c r="AP101" s="100">
        <v>0</v>
      </c>
      <c r="AQ101" s="100">
        <v>0</v>
      </c>
      <c r="AR101" s="100">
        <v>36.61</v>
      </c>
      <c r="AS101" s="100">
        <v>0</v>
      </c>
      <c r="AT101" s="100">
        <v>0</v>
      </c>
      <c r="AU101" s="55"/>
    </row>
    <row r="102" spans="1:47" s="26" customFormat="1" outlineLevel="1" x14ac:dyDescent="0.2">
      <c r="B102" s="91"/>
      <c r="C102" s="92"/>
      <c r="D102" s="92"/>
      <c r="E102" s="92"/>
      <c r="F102" s="92"/>
      <c r="G102" s="93"/>
      <c r="H102" s="94"/>
      <c r="I102" s="95"/>
      <c r="J102" s="96"/>
      <c r="K102" s="91"/>
      <c r="L102" s="92"/>
      <c r="M102" s="91"/>
      <c r="N102" s="191" t="s">
        <v>593</v>
      </c>
      <c r="O102" s="206"/>
      <c r="P102" s="207"/>
      <c r="Q102" s="208"/>
      <c r="R102" s="206"/>
      <c r="S102" s="206"/>
      <c r="T102" s="206"/>
      <c r="U102" s="208"/>
      <c r="V102" s="213"/>
      <c r="W102" s="213"/>
      <c r="X102" s="213"/>
      <c r="Y102" s="211">
        <f t="shared" ref="Y102:AT102" si="42">SUBTOTAL(9,Y95:Y101)</f>
        <v>26924.630000000005</v>
      </c>
      <c r="Z102" s="211">
        <f t="shared" si="42"/>
        <v>1470.74</v>
      </c>
      <c r="AA102" s="212">
        <f t="shared" si="42"/>
        <v>25453.89</v>
      </c>
      <c r="AB102" s="212">
        <f t="shared" si="42"/>
        <v>0</v>
      </c>
      <c r="AC102" s="212">
        <f t="shared" si="42"/>
        <v>0</v>
      </c>
      <c r="AD102" s="212">
        <f t="shared" si="42"/>
        <v>26924.630000000005</v>
      </c>
      <c r="AE102" s="212">
        <f t="shared" si="42"/>
        <v>0</v>
      </c>
      <c r="AF102" s="212">
        <f t="shared" si="42"/>
        <v>0</v>
      </c>
      <c r="AG102" s="212">
        <f t="shared" si="42"/>
        <v>0</v>
      </c>
      <c r="AH102" s="212">
        <f t="shared" si="42"/>
        <v>0</v>
      </c>
      <c r="AI102" s="212">
        <f t="shared" si="42"/>
        <v>0</v>
      </c>
      <c r="AJ102" s="212">
        <f t="shared" si="42"/>
        <v>0</v>
      </c>
      <c r="AK102" s="212">
        <f t="shared" si="42"/>
        <v>0</v>
      </c>
      <c r="AL102" s="212">
        <f t="shared" si="42"/>
        <v>0</v>
      </c>
      <c r="AM102" s="212">
        <f t="shared" si="42"/>
        <v>0</v>
      </c>
      <c r="AN102" s="212">
        <f t="shared" si="42"/>
        <v>0</v>
      </c>
      <c r="AO102" s="212">
        <f t="shared" si="42"/>
        <v>0</v>
      </c>
      <c r="AP102" s="212">
        <f t="shared" si="42"/>
        <v>0</v>
      </c>
      <c r="AQ102" s="212">
        <f t="shared" si="42"/>
        <v>0</v>
      </c>
      <c r="AR102" s="212">
        <f t="shared" si="42"/>
        <v>1470.74</v>
      </c>
      <c r="AS102" s="212">
        <f t="shared" si="42"/>
        <v>0</v>
      </c>
      <c r="AT102" s="212">
        <f t="shared" si="42"/>
        <v>0</v>
      </c>
      <c r="AU102" s="55"/>
    </row>
    <row r="103" spans="1:47" s="26" customFormat="1" outlineLevel="2" x14ac:dyDescent="0.2">
      <c r="A103" s="26">
        <v>18</v>
      </c>
      <c r="B103" s="91">
        <v>25</v>
      </c>
      <c r="C103" s="92" t="s">
        <v>196</v>
      </c>
      <c r="D103" s="92" t="s">
        <v>197</v>
      </c>
      <c r="E103" s="92" t="s">
        <v>198</v>
      </c>
      <c r="F103" s="92" t="s">
        <v>199</v>
      </c>
      <c r="G103" s="93" t="s">
        <v>200</v>
      </c>
      <c r="H103" s="94">
        <v>44439</v>
      </c>
      <c r="I103" s="95" t="s">
        <v>52</v>
      </c>
      <c r="J103" s="96" t="s">
        <v>158</v>
      </c>
      <c r="K103" s="91">
        <v>114</v>
      </c>
      <c r="L103" s="92" t="s">
        <v>201</v>
      </c>
      <c r="M103" s="91" t="s">
        <v>160</v>
      </c>
      <c r="N103" s="97" t="s">
        <v>202</v>
      </c>
      <c r="O103" s="92" t="s">
        <v>203</v>
      </c>
      <c r="P103" s="96" t="s">
        <v>58</v>
      </c>
      <c r="Q103" s="91" t="s">
        <v>163</v>
      </c>
      <c r="R103" s="92">
        <v>202219</v>
      </c>
      <c r="S103" s="92">
        <v>202219</v>
      </c>
      <c r="T103" s="92">
        <v>202219</v>
      </c>
      <c r="U103" s="91" t="s">
        <v>60</v>
      </c>
      <c r="V103" s="97"/>
      <c r="W103" s="98">
        <v>815900</v>
      </c>
      <c r="X103" s="92" t="s">
        <v>62</v>
      </c>
      <c r="Y103" s="99">
        <f>SUM(AB103:AK103)</f>
        <v>4907.04</v>
      </c>
      <c r="Z103" s="99">
        <f>SUM(AQ103:AT103)</f>
        <v>407.04</v>
      </c>
      <c r="AA103" s="100">
        <f>SUM(Y103-Z103)</f>
        <v>4500</v>
      </c>
      <c r="AB103" s="100">
        <v>0</v>
      </c>
      <c r="AC103" s="100">
        <v>0</v>
      </c>
      <c r="AD103" s="100">
        <v>4907.04</v>
      </c>
      <c r="AE103" s="100">
        <v>0</v>
      </c>
      <c r="AF103" s="100">
        <v>0</v>
      </c>
      <c r="AG103" s="100">
        <v>0</v>
      </c>
      <c r="AH103" s="100">
        <v>0</v>
      </c>
      <c r="AI103" s="100">
        <v>0</v>
      </c>
      <c r="AJ103" s="100">
        <v>0</v>
      </c>
      <c r="AK103" s="100">
        <v>0</v>
      </c>
      <c r="AL103" s="100">
        <v>0</v>
      </c>
      <c r="AM103" s="100">
        <v>0</v>
      </c>
      <c r="AN103" s="100">
        <v>0</v>
      </c>
      <c r="AO103" s="100">
        <v>0</v>
      </c>
      <c r="AP103" s="100">
        <v>0</v>
      </c>
      <c r="AQ103" s="100">
        <v>0</v>
      </c>
      <c r="AR103" s="100">
        <v>407.04</v>
      </c>
      <c r="AS103" s="100">
        <v>0</v>
      </c>
      <c r="AT103" s="100">
        <v>0</v>
      </c>
      <c r="AU103" s="55"/>
    </row>
    <row r="104" spans="1:47" s="26" customFormat="1" outlineLevel="2" x14ac:dyDescent="0.2">
      <c r="A104" s="26">
        <v>19</v>
      </c>
      <c r="B104" s="91">
        <v>26</v>
      </c>
      <c r="C104" s="92" t="s">
        <v>204</v>
      </c>
      <c r="D104" s="92" t="s">
        <v>205</v>
      </c>
      <c r="E104" s="92" t="s">
        <v>187</v>
      </c>
      <c r="F104" s="92" t="s">
        <v>74</v>
      </c>
      <c r="G104" s="93" t="s">
        <v>206</v>
      </c>
      <c r="H104" s="94">
        <v>44439</v>
      </c>
      <c r="I104" s="95" t="s">
        <v>52</v>
      </c>
      <c r="J104" s="96" t="s">
        <v>158</v>
      </c>
      <c r="K104" s="91">
        <v>114</v>
      </c>
      <c r="L104" s="92" t="s">
        <v>207</v>
      </c>
      <c r="M104" s="91" t="s">
        <v>115</v>
      </c>
      <c r="N104" s="97" t="s">
        <v>202</v>
      </c>
      <c r="O104" s="92" t="s">
        <v>203</v>
      </c>
      <c r="P104" s="96" t="s">
        <v>58</v>
      </c>
      <c r="Q104" s="91" t="s">
        <v>163</v>
      </c>
      <c r="R104" s="92">
        <v>202219</v>
      </c>
      <c r="S104" s="92">
        <v>202219</v>
      </c>
      <c r="T104" s="92">
        <v>202219</v>
      </c>
      <c r="U104" s="91" t="s">
        <v>60</v>
      </c>
      <c r="V104" s="97"/>
      <c r="W104" s="98">
        <v>864358</v>
      </c>
      <c r="X104" s="92" t="s">
        <v>62</v>
      </c>
      <c r="Y104" s="99">
        <f>SUM(AB104:AK104)</f>
        <v>3530.57</v>
      </c>
      <c r="Z104" s="99">
        <f>SUM(AQ104:AT104)</f>
        <v>141.57</v>
      </c>
      <c r="AA104" s="100">
        <f>SUM(Y104-Z104)</f>
        <v>3389</v>
      </c>
      <c r="AB104" s="100">
        <v>0</v>
      </c>
      <c r="AC104" s="100">
        <v>0</v>
      </c>
      <c r="AD104" s="100">
        <v>3530.57</v>
      </c>
      <c r="AE104" s="100">
        <v>0</v>
      </c>
      <c r="AF104" s="100">
        <v>0</v>
      </c>
      <c r="AG104" s="100">
        <v>0</v>
      </c>
      <c r="AH104" s="100">
        <v>0</v>
      </c>
      <c r="AI104" s="100">
        <v>0</v>
      </c>
      <c r="AJ104" s="100">
        <v>0</v>
      </c>
      <c r="AK104" s="100">
        <v>0</v>
      </c>
      <c r="AL104" s="100">
        <v>0</v>
      </c>
      <c r="AM104" s="100">
        <v>0</v>
      </c>
      <c r="AN104" s="100">
        <v>0</v>
      </c>
      <c r="AO104" s="100">
        <v>0</v>
      </c>
      <c r="AP104" s="100">
        <v>0</v>
      </c>
      <c r="AQ104" s="100">
        <v>0</v>
      </c>
      <c r="AR104" s="100">
        <v>141.57</v>
      </c>
      <c r="AS104" s="100">
        <v>0</v>
      </c>
      <c r="AT104" s="100">
        <v>0</v>
      </c>
      <c r="AU104" s="55"/>
    </row>
    <row r="105" spans="1:47" s="26" customFormat="1" outlineLevel="2" x14ac:dyDescent="0.2">
      <c r="A105" s="26">
        <v>20</v>
      </c>
      <c r="B105" s="91">
        <v>27</v>
      </c>
      <c r="C105" s="92" t="s">
        <v>208</v>
      </c>
      <c r="D105" s="92" t="s">
        <v>209</v>
      </c>
      <c r="E105" s="92" t="s">
        <v>74</v>
      </c>
      <c r="F105" s="92" t="s">
        <v>210</v>
      </c>
      <c r="G105" s="93" t="s">
        <v>211</v>
      </c>
      <c r="H105" s="94">
        <v>44439</v>
      </c>
      <c r="I105" s="95" t="s">
        <v>52</v>
      </c>
      <c r="J105" s="96" t="s">
        <v>158</v>
      </c>
      <c r="K105" s="91">
        <v>114</v>
      </c>
      <c r="L105" s="92" t="s">
        <v>207</v>
      </c>
      <c r="M105" s="91" t="s">
        <v>115</v>
      </c>
      <c r="N105" s="97" t="s">
        <v>202</v>
      </c>
      <c r="O105" s="92" t="s">
        <v>203</v>
      </c>
      <c r="P105" s="96" t="s">
        <v>58</v>
      </c>
      <c r="Q105" s="91" t="s">
        <v>163</v>
      </c>
      <c r="R105" s="92">
        <v>202219</v>
      </c>
      <c r="S105" s="92">
        <v>202219</v>
      </c>
      <c r="T105" s="92">
        <v>202219</v>
      </c>
      <c r="U105" s="91" t="s">
        <v>60</v>
      </c>
      <c r="V105" s="97"/>
      <c r="W105" s="98">
        <v>666976</v>
      </c>
      <c r="X105" s="92" t="s">
        <v>62</v>
      </c>
      <c r="Y105" s="99">
        <f>SUM(AB105:AK105)</f>
        <v>3530.57</v>
      </c>
      <c r="Z105" s="99">
        <f>SUM(AQ105:AT105)</f>
        <v>141.57</v>
      </c>
      <c r="AA105" s="100">
        <f>SUM(Y105-Z105)</f>
        <v>3389</v>
      </c>
      <c r="AB105" s="100">
        <v>0</v>
      </c>
      <c r="AC105" s="100">
        <v>0</v>
      </c>
      <c r="AD105" s="100">
        <v>3530.57</v>
      </c>
      <c r="AE105" s="100">
        <v>0</v>
      </c>
      <c r="AF105" s="100">
        <v>0</v>
      </c>
      <c r="AG105" s="100">
        <v>0</v>
      </c>
      <c r="AH105" s="100">
        <v>0</v>
      </c>
      <c r="AI105" s="100">
        <v>0</v>
      </c>
      <c r="AJ105" s="100">
        <v>0</v>
      </c>
      <c r="AK105" s="100">
        <v>0</v>
      </c>
      <c r="AL105" s="100">
        <v>0</v>
      </c>
      <c r="AM105" s="100">
        <v>0</v>
      </c>
      <c r="AN105" s="100">
        <v>0</v>
      </c>
      <c r="AO105" s="100">
        <v>0</v>
      </c>
      <c r="AP105" s="100">
        <v>0</v>
      </c>
      <c r="AQ105" s="100">
        <v>0</v>
      </c>
      <c r="AR105" s="100">
        <v>141.57</v>
      </c>
      <c r="AS105" s="100">
        <v>0</v>
      </c>
      <c r="AT105" s="100">
        <v>0</v>
      </c>
      <c r="AU105" s="55"/>
    </row>
    <row r="106" spans="1:47" s="26" customFormat="1" outlineLevel="2" x14ac:dyDescent="0.2">
      <c r="A106" s="26">
        <v>21</v>
      </c>
      <c r="B106" s="91">
        <v>64</v>
      </c>
      <c r="C106" s="92" t="s">
        <v>404</v>
      </c>
      <c r="D106" s="92" t="s">
        <v>405</v>
      </c>
      <c r="E106" s="92" t="s">
        <v>74</v>
      </c>
      <c r="F106" s="92" t="s">
        <v>406</v>
      </c>
      <c r="G106" s="93" t="s">
        <v>407</v>
      </c>
      <c r="H106" s="94">
        <v>44516</v>
      </c>
      <c r="I106" s="95" t="s">
        <v>52</v>
      </c>
      <c r="J106" s="96" t="s">
        <v>158</v>
      </c>
      <c r="K106" s="91">
        <v>114</v>
      </c>
      <c r="L106" s="92" t="s">
        <v>408</v>
      </c>
      <c r="M106" s="91" t="s">
        <v>115</v>
      </c>
      <c r="N106" s="97" t="s">
        <v>202</v>
      </c>
      <c r="O106" s="92" t="s">
        <v>203</v>
      </c>
      <c r="P106" s="96" t="s">
        <v>58</v>
      </c>
      <c r="Q106" s="91" t="s">
        <v>163</v>
      </c>
      <c r="R106" s="92">
        <v>202219</v>
      </c>
      <c r="S106" s="92">
        <v>202219</v>
      </c>
      <c r="T106" s="92">
        <v>202219</v>
      </c>
      <c r="U106" s="91" t="s">
        <v>60</v>
      </c>
      <c r="V106" s="97"/>
      <c r="W106" s="98">
        <v>189423</v>
      </c>
      <c r="X106" s="92" t="s">
        <v>62</v>
      </c>
      <c r="Y106" s="99">
        <f>SUM(AB106:AK106)</f>
        <v>3530.57</v>
      </c>
      <c r="Z106" s="99">
        <f>SUM(AQ106:AT106)</f>
        <v>141.57</v>
      </c>
      <c r="AA106" s="100">
        <f>SUM(Y106-Z106)</f>
        <v>3389</v>
      </c>
      <c r="AB106" s="100">
        <v>0</v>
      </c>
      <c r="AC106" s="100">
        <v>0</v>
      </c>
      <c r="AD106" s="100">
        <v>3530.57</v>
      </c>
      <c r="AE106" s="100">
        <v>0</v>
      </c>
      <c r="AF106" s="100">
        <v>0</v>
      </c>
      <c r="AG106" s="100">
        <v>0</v>
      </c>
      <c r="AH106" s="100">
        <v>0</v>
      </c>
      <c r="AI106" s="100">
        <v>0</v>
      </c>
      <c r="AJ106" s="100">
        <v>0</v>
      </c>
      <c r="AK106" s="100">
        <v>0</v>
      </c>
      <c r="AL106" s="100">
        <v>0</v>
      </c>
      <c r="AM106" s="100">
        <v>0</v>
      </c>
      <c r="AN106" s="100">
        <v>0</v>
      </c>
      <c r="AO106" s="100">
        <v>0</v>
      </c>
      <c r="AP106" s="100">
        <v>0</v>
      </c>
      <c r="AQ106" s="100">
        <v>0</v>
      </c>
      <c r="AR106" s="100">
        <v>141.57</v>
      </c>
      <c r="AS106" s="100">
        <v>0</v>
      </c>
      <c r="AT106" s="100">
        <v>0</v>
      </c>
      <c r="AU106" s="55"/>
    </row>
    <row r="107" spans="1:47" s="26" customFormat="1" outlineLevel="1" x14ac:dyDescent="0.2">
      <c r="B107" s="91"/>
      <c r="C107" s="92"/>
      <c r="D107" s="92"/>
      <c r="E107" s="92"/>
      <c r="F107" s="92"/>
      <c r="G107" s="93"/>
      <c r="H107" s="94"/>
      <c r="I107" s="95"/>
      <c r="J107" s="96"/>
      <c r="K107" s="91"/>
      <c r="L107" s="92"/>
      <c r="M107" s="91"/>
      <c r="N107" s="191" t="s">
        <v>594</v>
      </c>
      <c r="O107" s="206"/>
      <c r="P107" s="207"/>
      <c r="Q107" s="208"/>
      <c r="R107" s="206"/>
      <c r="S107" s="206"/>
      <c r="T107" s="206"/>
      <c r="U107" s="208"/>
      <c r="V107" s="209"/>
      <c r="W107" s="210"/>
      <c r="X107" s="206"/>
      <c r="Y107" s="211">
        <f t="shared" ref="Y107:AT107" si="43">SUBTOTAL(9,Y103:Y106)</f>
        <v>15498.75</v>
      </c>
      <c r="Z107" s="211">
        <f t="shared" si="43"/>
        <v>831.75</v>
      </c>
      <c r="AA107" s="212">
        <f t="shared" si="43"/>
        <v>14667</v>
      </c>
      <c r="AB107" s="212">
        <f t="shared" si="43"/>
        <v>0</v>
      </c>
      <c r="AC107" s="212">
        <f t="shared" si="43"/>
        <v>0</v>
      </c>
      <c r="AD107" s="212">
        <f t="shared" si="43"/>
        <v>15498.75</v>
      </c>
      <c r="AE107" s="212">
        <f t="shared" si="43"/>
        <v>0</v>
      </c>
      <c r="AF107" s="212">
        <f t="shared" si="43"/>
        <v>0</v>
      </c>
      <c r="AG107" s="212">
        <f t="shared" si="43"/>
        <v>0</v>
      </c>
      <c r="AH107" s="212">
        <f t="shared" si="43"/>
        <v>0</v>
      </c>
      <c r="AI107" s="212">
        <f t="shared" si="43"/>
        <v>0</v>
      </c>
      <c r="AJ107" s="212">
        <f t="shared" si="43"/>
        <v>0</v>
      </c>
      <c r="AK107" s="212">
        <f t="shared" si="43"/>
        <v>0</v>
      </c>
      <c r="AL107" s="212">
        <f t="shared" si="43"/>
        <v>0</v>
      </c>
      <c r="AM107" s="212">
        <f t="shared" si="43"/>
        <v>0</v>
      </c>
      <c r="AN107" s="212">
        <f t="shared" si="43"/>
        <v>0</v>
      </c>
      <c r="AO107" s="212">
        <f t="shared" si="43"/>
        <v>0</v>
      </c>
      <c r="AP107" s="212">
        <f t="shared" si="43"/>
        <v>0</v>
      </c>
      <c r="AQ107" s="212">
        <f t="shared" si="43"/>
        <v>0</v>
      </c>
      <c r="AR107" s="212">
        <f t="shared" si="43"/>
        <v>831.75</v>
      </c>
      <c r="AS107" s="212">
        <f t="shared" si="43"/>
        <v>0</v>
      </c>
      <c r="AT107" s="212">
        <f t="shared" si="43"/>
        <v>0</v>
      </c>
      <c r="AU107" s="55"/>
    </row>
    <row r="108" spans="1:47" s="26" customFormat="1" outlineLevel="2" x14ac:dyDescent="0.2">
      <c r="A108" s="26">
        <v>80</v>
      </c>
      <c r="B108" s="91">
        <v>65</v>
      </c>
      <c r="C108" s="92" t="s">
        <v>409</v>
      </c>
      <c r="D108" s="92" t="s">
        <v>410</v>
      </c>
      <c r="E108" s="92" t="s">
        <v>74</v>
      </c>
      <c r="F108" s="92" t="s">
        <v>411</v>
      </c>
      <c r="G108" s="93" t="s">
        <v>412</v>
      </c>
      <c r="H108" s="94">
        <v>44608</v>
      </c>
      <c r="I108" s="95" t="s">
        <v>52</v>
      </c>
      <c r="J108" s="96" t="s">
        <v>158</v>
      </c>
      <c r="K108" s="91">
        <v>114</v>
      </c>
      <c r="L108" s="92" t="s">
        <v>413</v>
      </c>
      <c r="M108" s="91" t="s">
        <v>160</v>
      </c>
      <c r="N108" s="97" t="s">
        <v>414</v>
      </c>
      <c r="O108" s="92" t="s">
        <v>415</v>
      </c>
      <c r="P108" s="96" t="s">
        <v>58</v>
      </c>
      <c r="Q108" s="91" t="s">
        <v>163</v>
      </c>
      <c r="R108" s="92">
        <v>202219</v>
      </c>
      <c r="S108" s="92">
        <v>202219</v>
      </c>
      <c r="T108" s="92">
        <v>202219</v>
      </c>
      <c r="U108" s="91" t="s">
        <v>60</v>
      </c>
      <c r="V108" s="97"/>
      <c r="W108" s="97" t="s">
        <v>416</v>
      </c>
      <c r="X108" s="92" t="s">
        <v>62</v>
      </c>
      <c r="Y108" s="99">
        <f>SUM(AB108:AK108)</f>
        <v>5565.35</v>
      </c>
      <c r="Z108" s="99">
        <f>SUM(AQ108:AT108)</f>
        <v>513.34</v>
      </c>
      <c r="AA108" s="100">
        <f>SUM(Y108-Z108)</f>
        <v>5052.01</v>
      </c>
      <c r="AB108" s="100">
        <v>0</v>
      </c>
      <c r="AC108" s="100">
        <v>0</v>
      </c>
      <c r="AD108" s="100">
        <v>5565.35</v>
      </c>
      <c r="AE108" s="100">
        <v>0</v>
      </c>
      <c r="AF108" s="100">
        <v>0</v>
      </c>
      <c r="AG108" s="100">
        <v>0</v>
      </c>
      <c r="AH108" s="100">
        <v>0</v>
      </c>
      <c r="AI108" s="100">
        <v>0</v>
      </c>
      <c r="AJ108" s="100">
        <v>0</v>
      </c>
      <c r="AK108" s="100">
        <v>0</v>
      </c>
      <c r="AL108" s="100">
        <v>0</v>
      </c>
      <c r="AM108" s="100">
        <v>0</v>
      </c>
      <c r="AN108" s="100">
        <v>0</v>
      </c>
      <c r="AO108" s="100">
        <v>0</v>
      </c>
      <c r="AP108" s="100">
        <v>0</v>
      </c>
      <c r="AQ108" s="100">
        <v>0</v>
      </c>
      <c r="AR108" s="100">
        <v>513.34</v>
      </c>
      <c r="AS108" s="100">
        <v>0</v>
      </c>
      <c r="AT108" s="100">
        <v>0</v>
      </c>
      <c r="AU108" s="55"/>
    </row>
    <row r="109" spans="1:47" s="26" customFormat="1" outlineLevel="1" x14ac:dyDescent="0.2">
      <c r="B109" s="91"/>
      <c r="C109" s="92"/>
      <c r="D109" s="92"/>
      <c r="E109" s="92"/>
      <c r="F109" s="92"/>
      <c r="G109" s="93"/>
      <c r="H109" s="94"/>
      <c r="I109" s="95"/>
      <c r="J109" s="96"/>
      <c r="K109" s="91"/>
      <c r="L109" s="92"/>
      <c r="M109" s="91"/>
      <c r="N109" s="191" t="s">
        <v>595</v>
      </c>
      <c r="O109" s="206"/>
      <c r="P109" s="207"/>
      <c r="Q109" s="208"/>
      <c r="R109" s="206"/>
      <c r="S109" s="206"/>
      <c r="T109" s="206"/>
      <c r="U109" s="208"/>
      <c r="V109" s="209"/>
      <c r="W109" s="209"/>
      <c r="X109" s="206"/>
      <c r="Y109" s="211">
        <f t="shared" ref="Y109:AT109" si="44">SUBTOTAL(9,Y108:Y108)</f>
        <v>5565.35</v>
      </c>
      <c r="Z109" s="211">
        <f t="shared" si="44"/>
        <v>513.34</v>
      </c>
      <c r="AA109" s="212">
        <f t="shared" si="44"/>
        <v>5052.01</v>
      </c>
      <c r="AB109" s="212">
        <f t="shared" si="44"/>
        <v>0</v>
      </c>
      <c r="AC109" s="212">
        <f t="shared" si="44"/>
        <v>0</v>
      </c>
      <c r="AD109" s="212">
        <f t="shared" si="44"/>
        <v>5565.35</v>
      </c>
      <c r="AE109" s="212">
        <f t="shared" si="44"/>
        <v>0</v>
      </c>
      <c r="AF109" s="212">
        <f t="shared" si="44"/>
        <v>0</v>
      </c>
      <c r="AG109" s="212">
        <f t="shared" si="44"/>
        <v>0</v>
      </c>
      <c r="AH109" s="212">
        <f t="shared" si="44"/>
        <v>0</v>
      </c>
      <c r="AI109" s="212">
        <f t="shared" si="44"/>
        <v>0</v>
      </c>
      <c r="AJ109" s="212">
        <f t="shared" si="44"/>
        <v>0</v>
      </c>
      <c r="AK109" s="212">
        <f t="shared" si="44"/>
        <v>0</v>
      </c>
      <c r="AL109" s="212">
        <f t="shared" si="44"/>
        <v>0</v>
      </c>
      <c r="AM109" s="212">
        <f t="shared" si="44"/>
        <v>0</v>
      </c>
      <c r="AN109" s="212">
        <f t="shared" si="44"/>
        <v>0</v>
      </c>
      <c r="AO109" s="212">
        <f t="shared" si="44"/>
        <v>0</v>
      </c>
      <c r="AP109" s="212">
        <f t="shared" si="44"/>
        <v>0</v>
      </c>
      <c r="AQ109" s="212">
        <f t="shared" si="44"/>
        <v>0</v>
      </c>
      <c r="AR109" s="212">
        <f t="shared" si="44"/>
        <v>513.34</v>
      </c>
      <c r="AS109" s="212">
        <f t="shared" si="44"/>
        <v>0</v>
      </c>
      <c r="AT109" s="212">
        <f t="shared" si="44"/>
        <v>0</v>
      </c>
      <c r="AU109" s="55"/>
    </row>
    <row r="110" spans="1:47" s="26" customFormat="1" outlineLevel="2" x14ac:dyDescent="0.2">
      <c r="A110" s="26">
        <v>22</v>
      </c>
      <c r="B110" s="91">
        <v>50</v>
      </c>
      <c r="C110" s="92" t="s">
        <v>316</v>
      </c>
      <c r="D110" s="92" t="s">
        <v>317</v>
      </c>
      <c r="E110" s="92" t="s">
        <v>74</v>
      </c>
      <c r="F110" s="92" t="s">
        <v>74</v>
      </c>
      <c r="G110" s="93" t="s">
        <v>318</v>
      </c>
      <c r="H110" s="94">
        <v>44439</v>
      </c>
      <c r="I110" s="95" t="s">
        <v>52</v>
      </c>
      <c r="J110" s="96" t="s">
        <v>158</v>
      </c>
      <c r="K110" s="91">
        <v>114</v>
      </c>
      <c r="L110" s="92" t="s">
        <v>319</v>
      </c>
      <c r="M110" s="91" t="s">
        <v>160</v>
      </c>
      <c r="N110" s="97" t="s">
        <v>320</v>
      </c>
      <c r="O110" s="92" t="s">
        <v>321</v>
      </c>
      <c r="P110" s="96" t="s">
        <v>58</v>
      </c>
      <c r="Q110" s="91" t="s">
        <v>163</v>
      </c>
      <c r="R110" s="92">
        <v>202219</v>
      </c>
      <c r="S110" s="92">
        <v>202219</v>
      </c>
      <c r="T110" s="92">
        <v>202219</v>
      </c>
      <c r="U110" s="91" t="s">
        <v>60</v>
      </c>
      <c r="V110" s="97"/>
      <c r="W110" s="98">
        <v>864538</v>
      </c>
      <c r="X110" s="92" t="s">
        <v>62</v>
      </c>
      <c r="Y110" s="99">
        <f>SUM(AB110:AK110)</f>
        <v>4907.04</v>
      </c>
      <c r="Z110" s="99">
        <f>SUM(AQ110:AT110)</f>
        <v>407.04</v>
      </c>
      <c r="AA110" s="100">
        <f>SUM(Y110-Z110)</f>
        <v>4500</v>
      </c>
      <c r="AB110" s="100">
        <v>0</v>
      </c>
      <c r="AC110" s="100">
        <v>0</v>
      </c>
      <c r="AD110" s="100">
        <v>4907.04</v>
      </c>
      <c r="AE110" s="100">
        <v>0</v>
      </c>
      <c r="AF110" s="100">
        <v>0</v>
      </c>
      <c r="AG110" s="100">
        <v>0</v>
      </c>
      <c r="AH110" s="100">
        <v>0</v>
      </c>
      <c r="AI110" s="100">
        <v>0</v>
      </c>
      <c r="AJ110" s="100">
        <v>0</v>
      </c>
      <c r="AK110" s="100">
        <v>0</v>
      </c>
      <c r="AL110" s="100">
        <v>0</v>
      </c>
      <c r="AM110" s="100">
        <v>0</v>
      </c>
      <c r="AN110" s="100">
        <v>0</v>
      </c>
      <c r="AO110" s="100">
        <v>0</v>
      </c>
      <c r="AP110" s="100">
        <v>0</v>
      </c>
      <c r="AQ110" s="100">
        <v>0</v>
      </c>
      <c r="AR110" s="100">
        <v>407.04</v>
      </c>
      <c r="AS110" s="100">
        <v>0</v>
      </c>
      <c r="AT110" s="100">
        <v>0</v>
      </c>
      <c r="AU110" s="55"/>
    </row>
    <row r="111" spans="1:47" s="26" customFormat="1" outlineLevel="2" x14ac:dyDescent="0.2">
      <c r="A111" s="26">
        <v>23</v>
      </c>
      <c r="B111" s="91">
        <v>51</v>
      </c>
      <c r="C111" s="92" t="s">
        <v>322</v>
      </c>
      <c r="D111" s="92" t="s">
        <v>323</v>
      </c>
      <c r="E111" s="92" t="s">
        <v>324</v>
      </c>
      <c r="F111" s="92" t="s">
        <v>187</v>
      </c>
      <c r="G111" s="93" t="s">
        <v>325</v>
      </c>
      <c r="H111" s="94">
        <v>44439</v>
      </c>
      <c r="I111" s="95" t="s">
        <v>52</v>
      </c>
      <c r="J111" s="96" t="s">
        <v>158</v>
      </c>
      <c r="K111" s="91">
        <v>114</v>
      </c>
      <c r="L111" s="92" t="s">
        <v>326</v>
      </c>
      <c r="M111" s="91" t="s">
        <v>115</v>
      </c>
      <c r="N111" s="97" t="s">
        <v>320</v>
      </c>
      <c r="O111" s="92" t="s">
        <v>321</v>
      </c>
      <c r="P111" s="96" t="s">
        <v>58</v>
      </c>
      <c r="Q111" s="91" t="s">
        <v>163</v>
      </c>
      <c r="R111" s="92">
        <v>202219</v>
      </c>
      <c r="S111" s="92">
        <v>202219</v>
      </c>
      <c r="T111" s="92">
        <v>202219</v>
      </c>
      <c r="U111" s="91" t="s">
        <v>60</v>
      </c>
      <c r="V111" s="97"/>
      <c r="W111" s="98">
        <v>864545</v>
      </c>
      <c r="X111" s="92" t="s">
        <v>62</v>
      </c>
      <c r="Y111" s="99">
        <f>SUM(AB111:AK111)</f>
        <v>3775.6</v>
      </c>
      <c r="Z111" s="99">
        <f>SUM(AQ111:AT111)</f>
        <v>275.60000000000002</v>
      </c>
      <c r="AA111" s="100">
        <f>SUM(Y111-Z111)</f>
        <v>3500</v>
      </c>
      <c r="AB111" s="100">
        <v>0</v>
      </c>
      <c r="AC111" s="100">
        <v>0</v>
      </c>
      <c r="AD111" s="100">
        <v>3775.6</v>
      </c>
      <c r="AE111" s="100">
        <v>0</v>
      </c>
      <c r="AF111" s="100">
        <v>0</v>
      </c>
      <c r="AG111" s="100">
        <v>0</v>
      </c>
      <c r="AH111" s="100">
        <v>0</v>
      </c>
      <c r="AI111" s="100">
        <v>0</v>
      </c>
      <c r="AJ111" s="100">
        <v>0</v>
      </c>
      <c r="AK111" s="100">
        <v>0</v>
      </c>
      <c r="AL111" s="100">
        <v>0</v>
      </c>
      <c r="AM111" s="100">
        <v>0</v>
      </c>
      <c r="AN111" s="100">
        <v>0</v>
      </c>
      <c r="AO111" s="100">
        <v>0</v>
      </c>
      <c r="AP111" s="100">
        <v>0</v>
      </c>
      <c r="AQ111" s="100">
        <v>0</v>
      </c>
      <c r="AR111" s="100">
        <v>275.60000000000002</v>
      </c>
      <c r="AS111" s="100">
        <v>0</v>
      </c>
      <c r="AT111" s="100">
        <v>0</v>
      </c>
      <c r="AU111" s="55"/>
    </row>
    <row r="112" spans="1:47" s="26" customFormat="1" outlineLevel="1" x14ac:dyDescent="0.2">
      <c r="B112" s="91"/>
      <c r="C112" s="92"/>
      <c r="D112" s="92"/>
      <c r="E112" s="92"/>
      <c r="F112" s="92"/>
      <c r="G112" s="93"/>
      <c r="H112" s="94"/>
      <c r="I112" s="95"/>
      <c r="J112" s="96"/>
      <c r="K112" s="91"/>
      <c r="L112" s="92"/>
      <c r="M112" s="91"/>
      <c r="N112" s="191" t="s">
        <v>596</v>
      </c>
      <c r="O112" s="206"/>
      <c r="P112" s="207"/>
      <c r="Q112" s="208"/>
      <c r="R112" s="206"/>
      <c r="S112" s="206"/>
      <c r="T112" s="206"/>
      <c r="U112" s="208"/>
      <c r="V112" s="209"/>
      <c r="W112" s="210"/>
      <c r="X112" s="206"/>
      <c r="Y112" s="211">
        <f t="shared" ref="Y112:AT112" si="45">SUBTOTAL(9,Y110:Y111)</f>
        <v>8682.64</v>
      </c>
      <c r="Z112" s="211">
        <f t="shared" si="45"/>
        <v>682.6400000000001</v>
      </c>
      <c r="AA112" s="212">
        <f t="shared" si="45"/>
        <v>8000</v>
      </c>
      <c r="AB112" s="212">
        <f t="shared" si="45"/>
        <v>0</v>
      </c>
      <c r="AC112" s="212">
        <f t="shared" si="45"/>
        <v>0</v>
      </c>
      <c r="AD112" s="212">
        <f t="shared" si="45"/>
        <v>8682.64</v>
      </c>
      <c r="AE112" s="212">
        <f t="shared" si="45"/>
        <v>0</v>
      </c>
      <c r="AF112" s="212">
        <f t="shared" si="45"/>
        <v>0</v>
      </c>
      <c r="AG112" s="212">
        <f t="shared" si="45"/>
        <v>0</v>
      </c>
      <c r="AH112" s="212">
        <f t="shared" si="45"/>
        <v>0</v>
      </c>
      <c r="AI112" s="212">
        <f t="shared" si="45"/>
        <v>0</v>
      </c>
      <c r="AJ112" s="212">
        <f t="shared" si="45"/>
        <v>0</v>
      </c>
      <c r="AK112" s="212">
        <f t="shared" si="45"/>
        <v>0</v>
      </c>
      <c r="AL112" s="212">
        <f t="shared" si="45"/>
        <v>0</v>
      </c>
      <c r="AM112" s="212">
        <f t="shared" si="45"/>
        <v>0</v>
      </c>
      <c r="AN112" s="212">
        <f t="shared" si="45"/>
        <v>0</v>
      </c>
      <c r="AO112" s="212">
        <f t="shared" si="45"/>
        <v>0</v>
      </c>
      <c r="AP112" s="212">
        <f t="shared" si="45"/>
        <v>0</v>
      </c>
      <c r="AQ112" s="212">
        <f t="shared" si="45"/>
        <v>0</v>
      </c>
      <c r="AR112" s="212">
        <f t="shared" si="45"/>
        <v>682.6400000000001</v>
      </c>
      <c r="AS112" s="212">
        <f t="shared" si="45"/>
        <v>0</v>
      </c>
      <c r="AT112" s="212">
        <f t="shared" si="45"/>
        <v>0</v>
      </c>
      <c r="AU112" s="55"/>
    </row>
    <row r="113" spans="1:47" s="26" customFormat="1" outlineLevel="2" x14ac:dyDescent="0.2">
      <c r="A113" s="26">
        <v>37</v>
      </c>
      <c r="B113" s="91">
        <v>52</v>
      </c>
      <c r="C113" s="92" t="s">
        <v>327</v>
      </c>
      <c r="D113" s="92" t="s">
        <v>328</v>
      </c>
      <c r="E113" s="92" t="s">
        <v>329</v>
      </c>
      <c r="F113" s="92" t="s">
        <v>330</v>
      </c>
      <c r="G113" s="93" t="s">
        <v>331</v>
      </c>
      <c r="H113" s="94">
        <v>44439</v>
      </c>
      <c r="I113" s="95" t="s">
        <v>52</v>
      </c>
      <c r="J113" s="96" t="s">
        <v>158</v>
      </c>
      <c r="K113" s="91">
        <v>114</v>
      </c>
      <c r="L113" s="92" t="s">
        <v>332</v>
      </c>
      <c r="M113" s="91" t="s">
        <v>115</v>
      </c>
      <c r="N113" s="97" t="s">
        <v>333</v>
      </c>
      <c r="O113" s="92" t="s">
        <v>334</v>
      </c>
      <c r="P113" s="96" t="s">
        <v>58</v>
      </c>
      <c r="Q113" s="91" t="s">
        <v>163</v>
      </c>
      <c r="R113" s="92">
        <v>202219</v>
      </c>
      <c r="S113" s="92">
        <v>202219</v>
      </c>
      <c r="T113" s="92">
        <v>202219</v>
      </c>
      <c r="U113" s="91" t="s">
        <v>60</v>
      </c>
      <c r="V113" s="97"/>
      <c r="W113" s="98">
        <v>206737</v>
      </c>
      <c r="X113" s="92" t="s">
        <v>62</v>
      </c>
      <c r="Y113" s="99">
        <f>SUM(AB113:AK113)</f>
        <v>5196.33</v>
      </c>
      <c r="Z113" s="99">
        <f>SUM(AQ113:AT113)</f>
        <v>453.33</v>
      </c>
      <c r="AA113" s="100">
        <f>SUM(Y113-Z113)</f>
        <v>4743</v>
      </c>
      <c r="AB113" s="100">
        <v>0</v>
      </c>
      <c r="AC113" s="100">
        <v>0</v>
      </c>
      <c r="AD113" s="100">
        <v>5196.33</v>
      </c>
      <c r="AE113" s="100">
        <v>0</v>
      </c>
      <c r="AF113" s="100">
        <v>0</v>
      </c>
      <c r="AG113" s="100">
        <v>0</v>
      </c>
      <c r="AH113" s="100">
        <v>0</v>
      </c>
      <c r="AI113" s="100">
        <v>0</v>
      </c>
      <c r="AJ113" s="100">
        <v>0</v>
      </c>
      <c r="AK113" s="100">
        <v>0</v>
      </c>
      <c r="AL113" s="100">
        <v>0</v>
      </c>
      <c r="AM113" s="100">
        <v>0</v>
      </c>
      <c r="AN113" s="100">
        <v>0</v>
      </c>
      <c r="AO113" s="100">
        <v>0</v>
      </c>
      <c r="AP113" s="100">
        <v>0</v>
      </c>
      <c r="AQ113" s="100">
        <v>0</v>
      </c>
      <c r="AR113" s="100">
        <v>453.33</v>
      </c>
      <c r="AS113" s="100">
        <v>0</v>
      </c>
      <c r="AT113" s="100">
        <v>0</v>
      </c>
      <c r="AU113" s="55"/>
    </row>
    <row r="114" spans="1:47" s="161" customFormat="1" outlineLevel="2" x14ac:dyDescent="0.2">
      <c r="A114" s="26">
        <v>38</v>
      </c>
      <c r="B114" s="91">
        <v>53</v>
      </c>
      <c r="C114" s="92" t="s">
        <v>335</v>
      </c>
      <c r="D114" s="92" t="s">
        <v>336</v>
      </c>
      <c r="E114" s="92" t="s">
        <v>337</v>
      </c>
      <c r="F114" s="92" t="s">
        <v>338</v>
      </c>
      <c r="G114" s="93" t="s">
        <v>339</v>
      </c>
      <c r="H114" s="94">
        <v>44439</v>
      </c>
      <c r="I114" s="95" t="s">
        <v>52</v>
      </c>
      <c r="J114" s="96" t="s">
        <v>158</v>
      </c>
      <c r="K114" s="91">
        <v>114</v>
      </c>
      <c r="L114" s="92" t="s">
        <v>340</v>
      </c>
      <c r="M114" s="91" t="s">
        <v>115</v>
      </c>
      <c r="N114" s="97" t="s">
        <v>333</v>
      </c>
      <c r="O114" s="92" t="s">
        <v>334</v>
      </c>
      <c r="P114" s="96" t="s">
        <v>58</v>
      </c>
      <c r="Q114" s="91" t="s">
        <v>163</v>
      </c>
      <c r="R114" s="92">
        <v>202219</v>
      </c>
      <c r="S114" s="92">
        <v>202219</v>
      </c>
      <c r="T114" s="92">
        <v>202219</v>
      </c>
      <c r="U114" s="91" t="s">
        <v>60</v>
      </c>
      <c r="V114" s="97"/>
      <c r="W114" s="98">
        <v>623890</v>
      </c>
      <c r="X114" s="92" t="s">
        <v>62</v>
      </c>
      <c r="Y114" s="99">
        <f>SUM(AB114:AK114)</f>
        <v>2000</v>
      </c>
      <c r="Z114" s="99">
        <f>SUM(AQ114:AT114)</f>
        <v>0</v>
      </c>
      <c r="AA114" s="100">
        <f>SUM(Y114-Z114)</f>
        <v>2000</v>
      </c>
      <c r="AB114" s="100">
        <v>0</v>
      </c>
      <c r="AC114" s="100">
        <v>0</v>
      </c>
      <c r="AD114" s="100">
        <v>2000</v>
      </c>
      <c r="AE114" s="100">
        <v>0</v>
      </c>
      <c r="AF114" s="100">
        <v>0</v>
      </c>
      <c r="AG114" s="100">
        <v>0</v>
      </c>
      <c r="AH114" s="100">
        <v>0</v>
      </c>
      <c r="AI114" s="100">
        <v>0</v>
      </c>
      <c r="AJ114" s="100">
        <v>0</v>
      </c>
      <c r="AK114" s="100">
        <v>0</v>
      </c>
      <c r="AL114" s="100">
        <v>0</v>
      </c>
      <c r="AM114" s="100">
        <v>0</v>
      </c>
      <c r="AN114" s="100">
        <v>0</v>
      </c>
      <c r="AO114" s="100">
        <v>0</v>
      </c>
      <c r="AP114" s="100">
        <v>0</v>
      </c>
      <c r="AQ114" s="100">
        <v>0</v>
      </c>
      <c r="AR114" s="100">
        <v>0</v>
      </c>
      <c r="AS114" s="100">
        <v>0</v>
      </c>
      <c r="AT114" s="100">
        <v>0</v>
      </c>
      <c r="AU114" s="182"/>
    </row>
    <row r="115" spans="1:47" s="161" customFormat="1" outlineLevel="1" x14ac:dyDescent="0.2">
      <c r="A115" s="26"/>
      <c r="B115" s="91"/>
      <c r="C115" s="92"/>
      <c r="D115" s="92"/>
      <c r="E115" s="92"/>
      <c r="F115" s="92"/>
      <c r="G115" s="93"/>
      <c r="H115" s="94"/>
      <c r="I115" s="95"/>
      <c r="J115" s="96"/>
      <c r="K115" s="91"/>
      <c r="L115" s="92"/>
      <c r="M115" s="91"/>
      <c r="N115" s="191" t="s">
        <v>597</v>
      </c>
      <c r="O115" s="206"/>
      <c r="P115" s="207"/>
      <c r="Q115" s="208"/>
      <c r="R115" s="206"/>
      <c r="S115" s="206"/>
      <c r="T115" s="206"/>
      <c r="U115" s="208"/>
      <c r="V115" s="209"/>
      <c r="W115" s="210"/>
      <c r="X115" s="206"/>
      <c r="Y115" s="211">
        <f t="shared" ref="Y115:AT115" si="46">SUBTOTAL(9,Y113:Y114)</f>
        <v>7196.33</v>
      </c>
      <c r="Z115" s="211">
        <f t="shared" si="46"/>
        <v>453.33</v>
      </c>
      <c r="AA115" s="212">
        <f t="shared" si="46"/>
        <v>6743</v>
      </c>
      <c r="AB115" s="212">
        <f t="shared" si="46"/>
        <v>0</v>
      </c>
      <c r="AC115" s="212">
        <f t="shared" si="46"/>
        <v>0</v>
      </c>
      <c r="AD115" s="212">
        <f t="shared" si="46"/>
        <v>7196.33</v>
      </c>
      <c r="AE115" s="212">
        <f t="shared" si="46"/>
        <v>0</v>
      </c>
      <c r="AF115" s="212">
        <f t="shared" si="46"/>
        <v>0</v>
      </c>
      <c r="AG115" s="212">
        <f t="shared" si="46"/>
        <v>0</v>
      </c>
      <c r="AH115" s="212">
        <f t="shared" si="46"/>
        <v>0</v>
      </c>
      <c r="AI115" s="212">
        <f t="shared" si="46"/>
        <v>0</v>
      </c>
      <c r="AJ115" s="212">
        <f t="shared" si="46"/>
        <v>0</v>
      </c>
      <c r="AK115" s="212">
        <f t="shared" si="46"/>
        <v>0</v>
      </c>
      <c r="AL115" s="212">
        <f t="shared" si="46"/>
        <v>0</v>
      </c>
      <c r="AM115" s="212">
        <f t="shared" si="46"/>
        <v>0</v>
      </c>
      <c r="AN115" s="212">
        <f t="shared" si="46"/>
        <v>0</v>
      </c>
      <c r="AO115" s="212">
        <f t="shared" si="46"/>
        <v>0</v>
      </c>
      <c r="AP115" s="212">
        <f t="shared" si="46"/>
        <v>0</v>
      </c>
      <c r="AQ115" s="212">
        <f t="shared" si="46"/>
        <v>0</v>
      </c>
      <c r="AR115" s="212">
        <f t="shared" si="46"/>
        <v>453.33</v>
      </c>
      <c r="AS115" s="212">
        <f t="shared" si="46"/>
        <v>0</v>
      </c>
      <c r="AT115" s="212">
        <f t="shared" si="46"/>
        <v>0</v>
      </c>
      <c r="AU115" s="182"/>
    </row>
    <row r="116" spans="1:47" s="26" customFormat="1" outlineLevel="2" x14ac:dyDescent="0.2">
      <c r="A116" s="26">
        <v>39</v>
      </c>
      <c r="B116" s="91">
        <v>54</v>
      </c>
      <c r="C116" s="92" t="s">
        <v>341</v>
      </c>
      <c r="D116" s="92" t="s">
        <v>342</v>
      </c>
      <c r="E116" s="92" t="s">
        <v>343</v>
      </c>
      <c r="F116" s="92" t="s">
        <v>344</v>
      </c>
      <c r="G116" s="93" t="s">
        <v>345</v>
      </c>
      <c r="H116" s="94">
        <v>44439</v>
      </c>
      <c r="I116" s="95" t="s">
        <v>52</v>
      </c>
      <c r="J116" s="96" t="s">
        <v>158</v>
      </c>
      <c r="K116" s="91">
        <v>114</v>
      </c>
      <c r="L116" s="92" t="s">
        <v>346</v>
      </c>
      <c r="M116" s="91" t="s">
        <v>115</v>
      </c>
      <c r="N116" s="97" t="s">
        <v>347</v>
      </c>
      <c r="O116" s="92" t="s">
        <v>348</v>
      </c>
      <c r="P116" s="96" t="s">
        <v>58</v>
      </c>
      <c r="Q116" s="91" t="s">
        <v>163</v>
      </c>
      <c r="R116" s="92">
        <v>202219</v>
      </c>
      <c r="S116" s="92">
        <v>202219</v>
      </c>
      <c r="T116" s="92">
        <v>202219</v>
      </c>
      <c r="U116" s="91" t="s">
        <v>60</v>
      </c>
      <c r="V116" s="97"/>
      <c r="W116" s="98">
        <v>864553</v>
      </c>
      <c r="X116" s="92" t="s">
        <v>62</v>
      </c>
      <c r="Y116" s="99">
        <f>SUM(AB116:AK116)</f>
        <v>3542.91</v>
      </c>
      <c r="Z116" s="99">
        <f>SUM(AQ116:AT116)</f>
        <v>142.91</v>
      </c>
      <c r="AA116" s="100">
        <f>SUM(Y116-Z116)</f>
        <v>3400</v>
      </c>
      <c r="AB116" s="100">
        <v>0</v>
      </c>
      <c r="AC116" s="100">
        <v>0</v>
      </c>
      <c r="AD116" s="100">
        <v>3542.91</v>
      </c>
      <c r="AE116" s="100">
        <v>0</v>
      </c>
      <c r="AF116" s="100">
        <v>0</v>
      </c>
      <c r="AG116" s="100">
        <v>0</v>
      </c>
      <c r="AH116" s="100">
        <v>0</v>
      </c>
      <c r="AI116" s="100">
        <v>0</v>
      </c>
      <c r="AJ116" s="100">
        <v>0</v>
      </c>
      <c r="AK116" s="100">
        <v>0</v>
      </c>
      <c r="AL116" s="100">
        <v>0</v>
      </c>
      <c r="AM116" s="100">
        <v>0</v>
      </c>
      <c r="AN116" s="100">
        <v>0</v>
      </c>
      <c r="AO116" s="100">
        <v>0</v>
      </c>
      <c r="AP116" s="100">
        <v>0</v>
      </c>
      <c r="AQ116" s="100">
        <v>0</v>
      </c>
      <c r="AR116" s="100">
        <v>142.91</v>
      </c>
      <c r="AS116" s="100">
        <v>0</v>
      </c>
      <c r="AT116" s="100">
        <v>0</v>
      </c>
      <c r="AU116" s="55"/>
    </row>
    <row r="117" spans="1:47" s="26" customFormat="1" outlineLevel="2" x14ac:dyDescent="0.2">
      <c r="A117" s="26">
        <v>40</v>
      </c>
      <c r="B117" s="91">
        <v>72</v>
      </c>
      <c r="C117" s="92" t="s">
        <v>442</v>
      </c>
      <c r="D117" s="92" t="s">
        <v>443</v>
      </c>
      <c r="E117" s="92" t="s">
        <v>74</v>
      </c>
      <c r="F117" s="92" t="s">
        <v>444</v>
      </c>
      <c r="G117" s="93" t="s">
        <v>445</v>
      </c>
      <c r="H117" s="94">
        <v>44683</v>
      </c>
      <c r="I117" s="95" t="s">
        <v>52</v>
      </c>
      <c r="J117" s="96" t="s">
        <v>158</v>
      </c>
      <c r="K117" s="91">
        <v>114</v>
      </c>
      <c r="L117" s="92" t="s">
        <v>348</v>
      </c>
      <c r="M117" s="91" t="s">
        <v>115</v>
      </c>
      <c r="N117" s="97" t="s">
        <v>347</v>
      </c>
      <c r="O117" s="92" t="s">
        <v>348</v>
      </c>
      <c r="P117" s="96" t="s">
        <v>58</v>
      </c>
      <c r="Q117" s="91" t="s">
        <v>163</v>
      </c>
      <c r="R117" s="92">
        <v>202219</v>
      </c>
      <c r="S117" s="92">
        <v>202219</v>
      </c>
      <c r="T117" s="92">
        <v>202219</v>
      </c>
      <c r="U117" s="91" t="s">
        <v>60</v>
      </c>
      <c r="V117" s="135"/>
      <c r="W117" s="135">
        <v>332891</v>
      </c>
      <c r="X117" s="135" t="s">
        <v>62</v>
      </c>
      <c r="Y117" s="99">
        <f>SUM(AB117:AK117)</f>
        <v>6979.78</v>
      </c>
      <c r="Z117" s="99">
        <f>SUM(AQ117:AT117)</f>
        <v>779.78</v>
      </c>
      <c r="AA117" s="100">
        <f>SUM(Y117-Z117)</f>
        <v>6200</v>
      </c>
      <c r="AB117" s="100">
        <v>0</v>
      </c>
      <c r="AC117" s="100">
        <v>0</v>
      </c>
      <c r="AD117" s="136">
        <v>6979.78</v>
      </c>
      <c r="AE117" s="100">
        <v>0</v>
      </c>
      <c r="AF117" s="100">
        <v>0</v>
      </c>
      <c r="AG117" s="100">
        <v>0</v>
      </c>
      <c r="AH117" s="100">
        <v>0</v>
      </c>
      <c r="AI117" s="100">
        <v>0</v>
      </c>
      <c r="AJ117" s="100">
        <v>0</v>
      </c>
      <c r="AK117" s="100">
        <v>0</v>
      </c>
      <c r="AL117" s="100">
        <v>0</v>
      </c>
      <c r="AM117" s="100">
        <v>0</v>
      </c>
      <c r="AN117" s="100">
        <v>0</v>
      </c>
      <c r="AO117" s="100">
        <v>0</v>
      </c>
      <c r="AP117" s="100">
        <v>0</v>
      </c>
      <c r="AQ117" s="100">
        <v>0</v>
      </c>
      <c r="AR117" s="100">
        <v>779.78</v>
      </c>
      <c r="AS117" s="100">
        <v>0</v>
      </c>
      <c r="AT117" s="100">
        <v>0</v>
      </c>
      <c r="AU117" s="55"/>
    </row>
    <row r="118" spans="1:47" s="26" customFormat="1" outlineLevel="1" x14ac:dyDescent="0.2">
      <c r="B118" s="91"/>
      <c r="C118" s="92"/>
      <c r="D118" s="92"/>
      <c r="E118" s="92"/>
      <c r="F118" s="92"/>
      <c r="G118" s="93"/>
      <c r="H118" s="94"/>
      <c r="I118" s="95"/>
      <c r="J118" s="96"/>
      <c r="K118" s="91"/>
      <c r="L118" s="92"/>
      <c r="M118" s="91"/>
      <c r="N118" s="191" t="s">
        <v>598</v>
      </c>
      <c r="O118" s="206"/>
      <c r="P118" s="207"/>
      <c r="Q118" s="208"/>
      <c r="R118" s="206"/>
      <c r="S118" s="206"/>
      <c r="T118" s="206"/>
      <c r="U118" s="208"/>
      <c r="V118" s="213"/>
      <c r="W118" s="213"/>
      <c r="X118" s="213"/>
      <c r="Y118" s="211">
        <f t="shared" ref="Y118:AT118" si="47">SUBTOTAL(9,Y116:Y117)</f>
        <v>10522.689999999999</v>
      </c>
      <c r="Z118" s="211">
        <f t="shared" si="47"/>
        <v>922.68999999999994</v>
      </c>
      <c r="AA118" s="212">
        <f t="shared" si="47"/>
        <v>9600</v>
      </c>
      <c r="AB118" s="212">
        <f t="shared" si="47"/>
        <v>0</v>
      </c>
      <c r="AC118" s="212">
        <f t="shared" si="47"/>
        <v>0</v>
      </c>
      <c r="AD118" s="214">
        <f t="shared" si="47"/>
        <v>10522.689999999999</v>
      </c>
      <c r="AE118" s="212">
        <f t="shared" si="47"/>
        <v>0</v>
      </c>
      <c r="AF118" s="212">
        <f t="shared" si="47"/>
        <v>0</v>
      </c>
      <c r="AG118" s="212">
        <f t="shared" si="47"/>
        <v>0</v>
      </c>
      <c r="AH118" s="212">
        <f t="shared" si="47"/>
        <v>0</v>
      </c>
      <c r="AI118" s="212">
        <f t="shared" si="47"/>
        <v>0</v>
      </c>
      <c r="AJ118" s="212">
        <f t="shared" si="47"/>
        <v>0</v>
      </c>
      <c r="AK118" s="212">
        <f t="shared" si="47"/>
        <v>0</v>
      </c>
      <c r="AL118" s="212">
        <f t="shared" si="47"/>
        <v>0</v>
      </c>
      <c r="AM118" s="212">
        <f t="shared" si="47"/>
        <v>0</v>
      </c>
      <c r="AN118" s="212">
        <f t="shared" si="47"/>
        <v>0</v>
      </c>
      <c r="AO118" s="212">
        <f t="shared" si="47"/>
        <v>0</v>
      </c>
      <c r="AP118" s="212">
        <f t="shared" si="47"/>
        <v>0</v>
      </c>
      <c r="AQ118" s="212">
        <f t="shared" si="47"/>
        <v>0</v>
      </c>
      <c r="AR118" s="212">
        <f t="shared" si="47"/>
        <v>922.68999999999994</v>
      </c>
      <c r="AS118" s="212">
        <f t="shared" si="47"/>
        <v>0</v>
      </c>
      <c r="AT118" s="212">
        <f t="shared" si="47"/>
        <v>0</v>
      </c>
      <c r="AU118" s="55"/>
    </row>
    <row r="119" spans="1:47" s="26" customFormat="1" outlineLevel="2" x14ac:dyDescent="0.2">
      <c r="A119" s="26">
        <v>28</v>
      </c>
      <c r="B119" s="91">
        <v>58</v>
      </c>
      <c r="C119" s="92" t="s">
        <v>368</v>
      </c>
      <c r="D119" s="92" t="s">
        <v>369</v>
      </c>
      <c r="E119" s="92" t="s">
        <v>370</v>
      </c>
      <c r="F119" s="92" t="s">
        <v>371</v>
      </c>
      <c r="G119" s="93" t="s">
        <v>225</v>
      </c>
      <c r="H119" s="94">
        <v>44439</v>
      </c>
      <c r="I119" s="95" t="s">
        <v>52</v>
      </c>
      <c r="J119" s="96" t="s">
        <v>158</v>
      </c>
      <c r="K119" s="91">
        <v>114</v>
      </c>
      <c r="L119" s="92" t="s">
        <v>372</v>
      </c>
      <c r="M119" s="91" t="s">
        <v>160</v>
      </c>
      <c r="N119" s="97" t="s">
        <v>373</v>
      </c>
      <c r="O119" s="92" t="s">
        <v>374</v>
      </c>
      <c r="P119" s="96" t="s">
        <v>58</v>
      </c>
      <c r="Q119" s="91" t="s">
        <v>163</v>
      </c>
      <c r="R119" s="92">
        <v>202219</v>
      </c>
      <c r="S119" s="92">
        <v>202219</v>
      </c>
      <c r="T119" s="92">
        <v>202219</v>
      </c>
      <c r="U119" s="91" t="s">
        <v>60</v>
      </c>
      <c r="V119" s="97"/>
      <c r="W119" s="98">
        <v>864609</v>
      </c>
      <c r="X119" s="92" t="s">
        <v>62</v>
      </c>
      <c r="Y119" s="99">
        <f>SUM(AB119:AK119)</f>
        <v>7361.27</v>
      </c>
      <c r="Z119" s="99">
        <f>SUM(AQ119:AT119)</f>
        <v>861.27</v>
      </c>
      <c r="AA119" s="100">
        <f>SUM(Y119-Z119)</f>
        <v>6500</v>
      </c>
      <c r="AB119" s="100">
        <v>0</v>
      </c>
      <c r="AC119" s="100">
        <v>0</v>
      </c>
      <c r="AD119" s="100">
        <v>7361.27</v>
      </c>
      <c r="AE119" s="100">
        <v>0</v>
      </c>
      <c r="AF119" s="100">
        <v>0</v>
      </c>
      <c r="AG119" s="100">
        <v>0</v>
      </c>
      <c r="AH119" s="100">
        <v>0</v>
      </c>
      <c r="AI119" s="100">
        <v>0</v>
      </c>
      <c r="AJ119" s="100">
        <v>0</v>
      </c>
      <c r="AK119" s="100">
        <v>0</v>
      </c>
      <c r="AL119" s="100">
        <v>0</v>
      </c>
      <c r="AM119" s="100">
        <v>0</v>
      </c>
      <c r="AN119" s="100">
        <v>0</v>
      </c>
      <c r="AO119" s="100">
        <v>0</v>
      </c>
      <c r="AP119" s="100">
        <v>0</v>
      </c>
      <c r="AQ119" s="100">
        <v>0</v>
      </c>
      <c r="AR119" s="100">
        <v>861.27</v>
      </c>
      <c r="AS119" s="100">
        <v>0</v>
      </c>
      <c r="AT119" s="100">
        <v>0</v>
      </c>
      <c r="AU119" s="55"/>
    </row>
    <row r="120" spans="1:47" s="26" customFormat="1" outlineLevel="2" x14ac:dyDescent="0.2">
      <c r="A120" s="26">
        <v>29</v>
      </c>
      <c r="B120" s="91">
        <v>59</v>
      </c>
      <c r="C120" s="92" t="s">
        <v>375</v>
      </c>
      <c r="D120" s="92" t="s">
        <v>376</v>
      </c>
      <c r="E120" s="92" t="s">
        <v>74</v>
      </c>
      <c r="F120" s="92" t="s">
        <v>103</v>
      </c>
      <c r="G120" s="93" t="s">
        <v>377</v>
      </c>
      <c r="H120" s="94">
        <v>44439</v>
      </c>
      <c r="I120" s="95" t="s">
        <v>52</v>
      </c>
      <c r="J120" s="96" t="s">
        <v>158</v>
      </c>
      <c r="K120" s="91">
        <v>114</v>
      </c>
      <c r="L120" s="92" t="s">
        <v>378</v>
      </c>
      <c r="M120" s="91" t="s">
        <v>115</v>
      </c>
      <c r="N120" s="97" t="s">
        <v>373</v>
      </c>
      <c r="O120" s="92" t="s">
        <v>374</v>
      </c>
      <c r="P120" s="96" t="s">
        <v>58</v>
      </c>
      <c r="Q120" s="91" t="s">
        <v>163</v>
      </c>
      <c r="R120" s="92">
        <v>202219</v>
      </c>
      <c r="S120" s="92">
        <v>202219</v>
      </c>
      <c r="T120" s="92">
        <v>202219</v>
      </c>
      <c r="U120" s="91" t="s">
        <v>60</v>
      </c>
      <c r="V120" s="97"/>
      <c r="W120" s="98">
        <v>851502</v>
      </c>
      <c r="X120" s="92" t="s">
        <v>62</v>
      </c>
      <c r="Y120" s="99">
        <f>SUM(AB120:AK120)</f>
        <v>4336.6400000000003</v>
      </c>
      <c r="Z120" s="99">
        <f>SUM(AQ120:AT120)</f>
        <v>336.64</v>
      </c>
      <c r="AA120" s="100">
        <f>SUM(Y120-Z120)</f>
        <v>4000.0000000000005</v>
      </c>
      <c r="AB120" s="100">
        <v>0</v>
      </c>
      <c r="AC120" s="100">
        <v>0</v>
      </c>
      <c r="AD120" s="100">
        <v>4336.6400000000003</v>
      </c>
      <c r="AE120" s="100">
        <v>0</v>
      </c>
      <c r="AF120" s="100">
        <v>0</v>
      </c>
      <c r="AG120" s="100">
        <v>0</v>
      </c>
      <c r="AH120" s="100">
        <v>0</v>
      </c>
      <c r="AI120" s="100">
        <v>0</v>
      </c>
      <c r="AJ120" s="100">
        <v>0</v>
      </c>
      <c r="AK120" s="100">
        <v>0</v>
      </c>
      <c r="AL120" s="100">
        <v>0</v>
      </c>
      <c r="AM120" s="100">
        <v>0</v>
      </c>
      <c r="AN120" s="100">
        <v>0</v>
      </c>
      <c r="AO120" s="100">
        <v>0</v>
      </c>
      <c r="AP120" s="100">
        <v>0</v>
      </c>
      <c r="AQ120" s="100">
        <v>0</v>
      </c>
      <c r="AR120" s="100">
        <v>336.64</v>
      </c>
      <c r="AS120" s="100">
        <v>0</v>
      </c>
      <c r="AT120" s="100">
        <v>0</v>
      </c>
      <c r="AU120" s="55"/>
    </row>
    <row r="121" spans="1:47" s="26" customFormat="1" outlineLevel="1" x14ac:dyDescent="0.2">
      <c r="B121" s="112"/>
      <c r="C121" s="113"/>
      <c r="D121" s="113"/>
      <c r="E121" s="113"/>
      <c r="F121" s="113"/>
      <c r="G121" s="113"/>
      <c r="H121" s="88"/>
      <c r="I121" s="89"/>
      <c r="J121" s="114"/>
      <c r="K121" s="112"/>
      <c r="L121" s="113"/>
      <c r="M121" s="112"/>
      <c r="N121" s="192" t="s">
        <v>599</v>
      </c>
      <c r="O121" s="215"/>
      <c r="P121" s="216"/>
      <c r="Q121" s="217"/>
      <c r="R121" s="215"/>
      <c r="S121" s="215"/>
      <c r="T121" s="215"/>
      <c r="U121" s="217"/>
      <c r="V121" s="218"/>
      <c r="W121" s="219"/>
      <c r="X121" s="215"/>
      <c r="Y121" s="168">
        <f t="shared" ref="Y121:AT121" si="48">SUBTOTAL(9,Y119:Y120)</f>
        <v>11697.91</v>
      </c>
      <c r="Z121" s="168">
        <f t="shared" si="48"/>
        <v>1197.9099999999999</v>
      </c>
      <c r="AA121" s="220">
        <f t="shared" si="48"/>
        <v>10500</v>
      </c>
      <c r="AB121" s="220">
        <f t="shared" si="48"/>
        <v>0</v>
      </c>
      <c r="AC121" s="220">
        <f t="shared" si="48"/>
        <v>0</v>
      </c>
      <c r="AD121" s="220">
        <f t="shared" si="48"/>
        <v>11697.91</v>
      </c>
      <c r="AE121" s="220">
        <f t="shared" si="48"/>
        <v>0</v>
      </c>
      <c r="AF121" s="220">
        <f t="shared" si="48"/>
        <v>0</v>
      </c>
      <c r="AG121" s="220">
        <f t="shared" si="48"/>
        <v>0</v>
      </c>
      <c r="AH121" s="220">
        <f t="shared" si="48"/>
        <v>0</v>
      </c>
      <c r="AI121" s="220">
        <f t="shared" si="48"/>
        <v>0</v>
      </c>
      <c r="AJ121" s="220">
        <f t="shared" si="48"/>
        <v>0</v>
      </c>
      <c r="AK121" s="220">
        <f t="shared" si="48"/>
        <v>0</v>
      </c>
      <c r="AL121" s="220">
        <f t="shared" si="48"/>
        <v>0</v>
      </c>
      <c r="AM121" s="220">
        <f t="shared" si="48"/>
        <v>0</v>
      </c>
      <c r="AN121" s="220">
        <f t="shared" si="48"/>
        <v>0</v>
      </c>
      <c r="AO121" s="220">
        <f t="shared" si="48"/>
        <v>0</v>
      </c>
      <c r="AP121" s="220">
        <f t="shared" si="48"/>
        <v>0</v>
      </c>
      <c r="AQ121" s="220">
        <f t="shared" si="48"/>
        <v>0</v>
      </c>
      <c r="AR121" s="220">
        <f t="shared" si="48"/>
        <v>1197.9099999999999</v>
      </c>
      <c r="AS121" s="220">
        <f t="shared" si="48"/>
        <v>0</v>
      </c>
      <c r="AT121" s="220">
        <f t="shared" si="48"/>
        <v>0</v>
      </c>
      <c r="AU121" s="55"/>
    </row>
    <row r="122" spans="1:47" s="26" customFormat="1" outlineLevel="2" x14ac:dyDescent="0.2">
      <c r="B122" s="112"/>
      <c r="C122" s="113"/>
      <c r="D122" s="113"/>
      <c r="E122" s="113"/>
      <c r="F122" s="113"/>
      <c r="G122" s="113"/>
      <c r="H122" s="88"/>
      <c r="I122" s="89"/>
      <c r="J122" s="114"/>
      <c r="K122" s="112"/>
      <c r="L122" s="113"/>
      <c r="M122" s="112"/>
      <c r="N122" s="221"/>
      <c r="O122" s="222"/>
      <c r="P122" s="223"/>
      <c r="Q122" s="224"/>
      <c r="R122" s="222"/>
      <c r="S122" s="222"/>
      <c r="T122" s="222"/>
      <c r="U122" s="224"/>
      <c r="V122" s="225"/>
      <c r="W122" s="226"/>
      <c r="X122" s="222"/>
      <c r="Y122" s="227">
        <f>SUM(Y121,Y118,Y115,Y112,Y109,Y107,Y102,Y94,Y92,Y89,Y85,Y83,Y80,Y78,Y76,Y71,Y62,Y59,Y56,Y46,Y44)</f>
        <v>348569.48</v>
      </c>
      <c r="Z122" s="227">
        <f t="shared" ref="Z122:AT122" si="49">SUM(Z121,Z118,Z115,Z112,Z109,Z107,Z102,Z94,Z92,Z89,Z85,Z83,Z80,Z78,Z76,Z71,Z62,Z59,Z56,Z46,Z44)</f>
        <v>34791.499999999993</v>
      </c>
      <c r="AA122" s="227">
        <f t="shared" si="49"/>
        <v>313777.98000000004</v>
      </c>
      <c r="AB122" s="227">
        <f t="shared" si="49"/>
        <v>0</v>
      </c>
      <c r="AC122" s="227">
        <f t="shared" si="49"/>
        <v>0</v>
      </c>
      <c r="AD122" s="227">
        <f t="shared" si="49"/>
        <v>348569.48</v>
      </c>
      <c r="AE122" s="227">
        <f t="shared" si="49"/>
        <v>0</v>
      </c>
      <c r="AF122" s="227">
        <f t="shared" si="49"/>
        <v>0</v>
      </c>
      <c r="AG122" s="227">
        <f t="shared" si="49"/>
        <v>0</v>
      </c>
      <c r="AH122" s="227">
        <f t="shared" si="49"/>
        <v>0</v>
      </c>
      <c r="AI122" s="227">
        <f t="shared" si="49"/>
        <v>0</v>
      </c>
      <c r="AJ122" s="227">
        <f t="shared" si="49"/>
        <v>0</v>
      </c>
      <c r="AK122" s="227">
        <f t="shared" si="49"/>
        <v>0</v>
      </c>
      <c r="AL122" s="227">
        <f t="shared" si="49"/>
        <v>0</v>
      </c>
      <c r="AM122" s="227">
        <f t="shared" si="49"/>
        <v>0</v>
      </c>
      <c r="AN122" s="227">
        <f t="shared" si="49"/>
        <v>0</v>
      </c>
      <c r="AO122" s="227">
        <f t="shared" si="49"/>
        <v>0</v>
      </c>
      <c r="AP122" s="227">
        <f t="shared" si="49"/>
        <v>0</v>
      </c>
      <c r="AQ122" s="227">
        <f t="shared" si="49"/>
        <v>0</v>
      </c>
      <c r="AR122" s="227">
        <f t="shared" si="49"/>
        <v>33390.499999999993</v>
      </c>
      <c r="AS122" s="227">
        <f t="shared" si="49"/>
        <v>0</v>
      </c>
      <c r="AT122" s="227">
        <f t="shared" si="49"/>
        <v>1401</v>
      </c>
      <c r="AU122" s="55"/>
    </row>
    <row r="123" spans="1:47" s="26" customFormat="1" ht="12.75" outlineLevel="2" thickBot="1" x14ac:dyDescent="0.25">
      <c r="B123" s="112"/>
      <c r="C123" s="113"/>
      <c r="D123" s="113"/>
      <c r="E123" s="113"/>
      <c r="F123" s="113"/>
      <c r="G123" s="113"/>
      <c r="H123" s="88"/>
      <c r="I123" s="89"/>
      <c r="J123" s="114"/>
      <c r="K123" s="112"/>
      <c r="L123" s="113"/>
      <c r="M123" s="112"/>
      <c r="N123" s="221"/>
      <c r="O123" s="222" t="s">
        <v>606</v>
      </c>
      <c r="P123" s="223"/>
      <c r="Q123" s="224"/>
      <c r="R123" s="222"/>
      <c r="S123" s="222"/>
      <c r="T123" s="222"/>
      <c r="U123" s="224"/>
      <c r="V123" s="225"/>
      <c r="W123" s="226"/>
      <c r="X123" s="222"/>
      <c r="Y123" s="227">
        <f>SUM(Y122+Y34)</f>
        <v>400394.82</v>
      </c>
      <c r="Z123" s="227">
        <f t="shared" ref="Z123:AT123" si="50">SUM(Z122+Z34)</f>
        <v>39465.839999999997</v>
      </c>
      <c r="AA123" s="227">
        <f t="shared" si="50"/>
        <v>360928.98000000004</v>
      </c>
      <c r="AB123" s="227">
        <f t="shared" si="50"/>
        <v>0</v>
      </c>
      <c r="AC123" s="227">
        <f t="shared" si="50"/>
        <v>0</v>
      </c>
      <c r="AD123" s="227">
        <f t="shared" si="50"/>
        <v>348569.48</v>
      </c>
      <c r="AE123" s="227">
        <f t="shared" si="50"/>
        <v>44737.840000000004</v>
      </c>
      <c r="AF123" s="227">
        <f t="shared" si="50"/>
        <v>0</v>
      </c>
      <c r="AG123" s="227">
        <f t="shared" si="50"/>
        <v>0</v>
      </c>
      <c r="AH123" s="227">
        <f t="shared" si="50"/>
        <v>0</v>
      </c>
      <c r="AI123" s="227">
        <f t="shared" si="50"/>
        <v>1124</v>
      </c>
      <c r="AJ123" s="227">
        <f t="shared" si="50"/>
        <v>4950</v>
      </c>
      <c r="AK123" s="227">
        <f t="shared" si="50"/>
        <v>1013.5</v>
      </c>
      <c r="AL123" s="227">
        <f t="shared" si="50"/>
        <v>0</v>
      </c>
      <c r="AM123" s="227">
        <f t="shared" si="50"/>
        <v>0</v>
      </c>
      <c r="AN123" s="227">
        <f t="shared" si="50"/>
        <v>0</v>
      </c>
      <c r="AO123" s="227">
        <f t="shared" si="50"/>
        <v>0</v>
      </c>
      <c r="AP123" s="227">
        <f t="shared" si="50"/>
        <v>0</v>
      </c>
      <c r="AQ123" s="227">
        <f t="shared" si="50"/>
        <v>897</v>
      </c>
      <c r="AR123" s="227">
        <f t="shared" si="50"/>
        <v>37167.839999999989</v>
      </c>
      <c r="AS123" s="227">
        <f t="shared" si="50"/>
        <v>0</v>
      </c>
      <c r="AT123" s="227">
        <f t="shared" si="50"/>
        <v>1401</v>
      </c>
      <c r="AU123" s="55"/>
    </row>
    <row r="124" spans="1:47" s="28" customFormat="1" x14ac:dyDescent="0.2">
      <c r="E124" s="87"/>
      <c r="F124" s="87"/>
      <c r="G124" s="87"/>
      <c r="H124" s="88"/>
      <c r="I124" s="89"/>
      <c r="V124" s="58"/>
      <c r="Y124" s="141"/>
      <c r="Z124" s="142" t="s">
        <v>492</v>
      </c>
      <c r="AA124" s="143">
        <v>342228.98</v>
      </c>
      <c r="AB124" s="90"/>
      <c r="AC124" s="90"/>
      <c r="AD124" s="144"/>
      <c r="AE124" s="90"/>
      <c r="AF124" s="90"/>
      <c r="AG124" s="90"/>
      <c r="AH124" s="90"/>
      <c r="AI124" s="90"/>
      <c r="AJ124" s="90"/>
      <c r="AK124" s="144"/>
      <c r="AL124" s="90"/>
      <c r="AM124" s="90"/>
      <c r="AN124" s="90"/>
      <c r="AO124" s="90"/>
      <c r="AP124" s="90"/>
      <c r="AQ124" s="90"/>
      <c r="AR124" s="90"/>
      <c r="AS124" s="90"/>
      <c r="AT124" s="90"/>
      <c r="AU124" s="80"/>
    </row>
    <row r="125" spans="1:47" s="28" customFormat="1" x14ac:dyDescent="0.2">
      <c r="E125" s="87"/>
      <c r="F125" s="87"/>
      <c r="G125" s="87"/>
      <c r="H125" s="88"/>
      <c r="I125" s="89"/>
      <c r="V125" s="58"/>
      <c r="Y125" s="145"/>
      <c r="Z125" s="118" t="s">
        <v>493</v>
      </c>
      <c r="AA125" s="146">
        <v>6200</v>
      </c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80"/>
    </row>
    <row r="126" spans="1:47" s="28" customFormat="1" x14ac:dyDescent="0.2">
      <c r="E126" s="87"/>
      <c r="F126" s="87"/>
      <c r="G126" s="87"/>
      <c r="H126" s="88"/>
      <c r="I126" s="89"/>
      <c r="V126" s="58"/>
      <c r="Y126" s="145"/>
      <c r="Z126" s="118" t="s">
        <v>493</v>
      </c>
      <c r="AA126" s="146">
        <v>6000</v>
      </c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80"/>
    </row>
    <row r="127" spans="1:47" s="28" customFormat="1" x14ac:dyDescent="0.2">
      <c r="E127" s="87"/>
      <c r="F127" s="87"/>
      <c r="G127" s="87"/>
      <c r="H127" s="88"/>
      <c r="I127" s="89"/>
      <c r="V127" s="58"/>
      <c r="Y127" s="145"/>
      <c r="Z127" s="29"/>
      <c r="AA127" s="146">
        <v>6500</v>
      </c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80"/>
    </row>
    <row r="128" spans="1:47" s="28" customFormat="1" ht="12.75" thickBot="1" x14ac:dyDescent="0.25">
      <c r="E128" s="87"/>
      <c r="F128" s="87"/>
      <c r="G128" s="87"/>
      <c r="H128" s="88"/>
      <c r="I128" s="89"/>
      <c r="V128" s="58"/>
      <c r="Y128" s="145"/>
      <c r="Z128" s="118"/>
      <c r="AA128" s="147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80"/>
    </row>
    <row r="129" spans="1:64" s="28" customFormat="1" ht="12.75" thickBot="1" x14ac:dyDescent="0.25">
      <c r="E129" s="87"/>
      <c r="F129" s="87"/>
      <c r="G129" s="87"/>
      <c r="H129" s="88"/>
      <c r="I129" s="89"/>
      <c r="V129" s="58"/>
      <c r="Y129" s="148"/>
      <c r="Z129" s="149"/>
      <c r="AA129" s="195">
        <f>SUM(AA124:AA128)</f>
        <v>360928.98</v>
      </c>
      <c r="AB129" s="90" t="e">
        <f>SUM(#REF!-AA129)</f>
        <v>#REF!</v>
      </c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80"/>
    </row>
    <row r="130" spans="1:64" s="28" customFormat="1" x14ac:dyDescent="0.2">
      <c r="E130" s="87"/>
      <c r="F130" s="87"/>
      <c r="G130" s="87"/>
      <c r="H130" s="88"/>
      <c r="I130" s="89"/>
      <c r="V130" s="58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80"/>
    </row>
    <row r="131" spans="1:64" s="26" customFormat="1" x14ac:dyDescent="0.2">
      <c r="A131" s="26">
        <v>1</v>
      </c>
      <c r="B131" s="91">
        <v>9</v>
      </c>
      <c r="C131" s="92" t="s">
        <v>496</v>
      </c>
      <c r="D131" s="92" t="s">
        <v>497</v>
      </c>
      <c r="E131" s="92" t="s">
        <v>110</v>
      </c>
      <c r="F131" s="92" t="s">
        <v>324</v>
      </c>
      <c r="G131" s="93" t="s">
        <v>498</v>
      </c>
      <c r="H131" s="94">
        <v>44439</v>
      </c>
      <c r="I131" s="95" t="s">
        <v>52</v>
      </c>
      <c r="J131" s="96" t="s">
        <v>53</v>
      </c>
      <c r="K131" s="91">
        <v>111</v>
      </c>
      <c r="L131" s="92" t="s">
        <v>499</v>
      </c>
      <c r="M131" s="91" t="s">
        <v>55</v>
      </c>
      <c r="N131" s="97" t="s">
        <v>500</v>
      </c>
      <c r="O131" s="92" t="s">
        <v>501</v>
      </c>
      <c r="P131" s="96" t="s">
        <v>58</v>
      </c>
      <c r="Q131" s="91" t="s">
        <v>59</v>
      </c>
      <c r="R131" s="92">
        <v>202212</v>
      </c>
      <c r="S131" s="92">
        <v>202212</v>
      </c>
      <c r="T131" s="92">
        <v>202212</v>
      </c>
      <c r="U131" s="91" t="s">
        <v>60</v>
      </c>
      <c r="V131" s="97"/>
      <c r="W131" s="98">
        <v>864678</v>
      </c>
      <c r="X131" s="92" t="s">
        <v>62</v>
      </c>
      <c r="Y131" s="99">
        <v>13322.77</v>
      </c>
      <c r="Z131" s="99">
        <v>2134.77</v>
      </c>
      <c r="AA131" s="100">
        <f>SUM(Y131-Z131)</f>
        <v>11188</v>
      </c>
      <c r="AB131" s="100">
        <v>0</v>
      </c>
      <c r="AC131" s="100">
        <v>13322.77</v>
      </c>
      <c r="AD131" s="100">
        <v>0</v>
      </c>
      <c r="AE131" s="100">
        <v>0</v>
      </c>
      <c r="AF131" s="100">
        <v>0</v>
      </c>
      <c r="AG131" s="100">
        <v>0</v>
      </c>
      <c r="AH131" s="100">
        <v>0</v>
      </c>
      <c r="AI131" s="100">
        <v>0</v>
      </c>
      <c r="AJ131" s="100">
        <v>0</v>
      </c>
      <c r="AK131" s="100">
        <v>0</v>
      </c>
      <c r="AL131" s="100">
        <v>0</v>
      </c>
      <c r="AM131" s="100">
        <v>0</v>
      </c>
      <c r="AN131" s="100">
        <v>0</v>
      </c>
      <c r="AO131" s="100">
        <v>0</v>
      </c>
      <c r="AP131" s="100">
        <v>0</v>
      </c>
      <c r="AQ131" s="100">
        <v>0</v>
      </c>
      <c r="AR131" s="100">
        <v>2134.77</v>
      </c>
      <c r="AS131" s="100">
        <v>0</v>
      </c>
      <c r="AT131" s="100">
        <v>0</v>
      </c>
      <c r="AU131" s="55"/>
      <c r="AW131" s="58"/>
      <c r="AY131" s="58"/>
    </row>
    <row r="132" spans="1:64" s="101" customFormat="1" x14ac:dyDescent="0.2">
      <c r="A132" s="101">
        <v>3</v>
      </c>
      <c r="B132" s="102">
        <v>12</v>
      </c>
      <c r="C132" s="103" t="s">
        <v>507</v>
      </c>
      <c r="D132" s="103" t="s">
        <v>508</v>
      </c>
      <c r="E132" s="103" t="s">
        <v>484</v>
      </c>
      <c r="F132" s="103" t="s">
        <v>65</v>
      </c>
      <c r="G132" s="104" t="s">
        <v>509</v>
      </c>
      <c r="H132" s="105">
        <v>44439</v>
      </c>
      <c r="I132" s="106" t="s">
        <v>52</v>
      </c>
      <c r="J132" s="107" t="s">
        <v>158</v>
      </c>
      <c r="K132" s="102">
        <v>114</v>
      </c>
      <c r="L132" s="103" t="s">
        <v>510</v>
      </c>
      <c r="M132" s="102" t="s">
        <v>115</v>
      </c>
      <c r="N132" s="108" t="s">
        <v>500</v>
      </c>
      <c r="O132" s="103" t="s">
        <v>501</v>
      </c>
      <c r="P132" s="107" t="s">
        <v>58</v>
      </c>
      <c r="Q132" s="102" t="s">
        <v>163</v>
      </c>
      <c r="R132" s="92">
        <v>202212</v>
      </c>
      <c r="S132" s="92">
        <v>202212</v>
      </c>
      <c r="T132" s="92">
        <v>202212</v>
      </c>
      <c r="U132" s="102" t="s">
        <v>60</v>
      </c>
      <c r="V132" s="108"/>
      <c r="W132" s="103">
        <v>911311</v>
      </c>
      <c r="X132" s="103" t="s">
        <v>62</v>
      </c>
      <c r="Y132" s="99">
        <f>AD132</f>
        <v>2252</v>
      </c>
      <c r="Z132" s="99">
        <v>0</v>
      </c>
      <c r="AA132" s="100">
        <f>Y132-Z132</f>
        <v>2252</v>
      </c>
      <c r="AB132" s="110">
        <v>0</v>
      </c>
      <c r="AC132" s="110">
        <v>0</v>
      </c>
      <c r="AD132" s="111">
        <v>2252</v>
      </c>
      <c r="AE132" s="110">
        <v>0</v>
      </c>
      <c r="AF132" s="110">
        <v>0</v>
      </c>
      <c r="AG132" s="100">
        <v>0</v>
      </c>
      <c r="AH132" s="100">
        <v>0</v>
      </c>
      <c r="AI132" s="110">
        <v>0</v>
      </c>
      <c r="AJ132" s="110">
        <v>0</v>
      </c>
      <c r="AK132" s="110">
        <v>0</v>
      </c>
      <c r="AL132" s="100">
        <v>0</v>
      </c>
      <c r="AM132" s="100">
        <v>0</v>
      </c>
      <c r="AN132" s="100">
        <v>0</v>
      </c>
      <c r="AO132" s="100">
        <v>0</v>
      </c>
      <c r="AP132" s="100">
        <v>0</v>
      </c>
      <c r="AQ132" s="110">
        <v>0</v>
      </c>
      <c r="AR132" s="100">
        <v>0</v>
      </c>
      <c r="AS132" s="100">
        <v>0</v>
      </c>
      <c r="AT132" s="110">
        <v>0</v>
      </c>
      <c r="AU132" s="55"/>
      <c r="AV132" s="26"/>
      <c r="AW132" s="58"/>
      <c r="AX132" s="26"/>
      <c r="AY132" s="58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s="26" customFormat="1" ht="12.75" customHeight="1" x14ac:dyDescent="0.2">
      <c r="A133" s="26">
        <v>4</v>
      </c>
      <c r="B133" s="91">
        <v>87</v>
      </c>
      <c r="C133" s="92" t="s">
        <v>511</v>
      </c>
      <c r="D133" s="92" t="s">
        <v>512</v>
      </c>
      <c r="E133" s="92" t="s">
        <v>513</v>
      </c>
      <c r="F133" s="92" t="s">
        <v>514</v>
      </c>
      <c r="G133" s="92" t="s">
        <v>515</v>
      </c>
      <c r="H133" s="94">
        <v>44658</v>
      </c>
      <c r="I133" s="95" t="s">
        <v>52</v>
      </c>
      <c r="J133" s="96" t="s">
        <v>158</v>
      </c>
      <c r="K133" s="91">
        <v>114</v>
      </c>
      <c r="L133" s="92" t="s">
        <v>516</v>
      </c>
      <c r="M133" s="91" t="s">
        <v>115</v>
      </c>
      <c r="N133" s="97" t="s">
        <v>500</v>
      </c>
      <c r="O133" s="92" t="s">
        <v>501</v>
      </c>
      <c r="P133" s="96" t="s">
        <v>58</v>
      </c>
      <c r="Q133" s="91" t="s">
        <v>163</v>
      </c>
      <c r="R133" s="92">
        <v>202212</v>
      </c>
      <c r="S133" s="92">
        <v>202212</v>
      </c>
      <c r="T133" s="92">
        <v>202212</v>
      </c>
      <c r="U133" s="91" t="s">
        <v>60</v>
      </c>
      <c r="V133" s="97"/>
      <c r="W133" s="98">
        <v>632236</v>
      </c>
      <c r="X133" s="92" t="s">
        <v>62</v>
      </c>
      <c r="Y133" s="99">
        <f>AD133</f>
        <v>3051.43</v>
      </c>
      <c r="Z133" s="99">
        <f>AR133</f>
        <v>51.43</v>
      </c>
      <c r="AA133" s="100">
        <f>Y133-Z133</f>
        <v>3000</v>
      </c>
      <c r="AB133" s="100">
        <v>0</v>
      </c>
      <c r="AC133" s="100">
        <v>0</v>
      </c>
      <c r="AD133" s="100">
        <v>3051.43</v>
      </c>
      <c r="AE133" s="100">
        <v>0</v>
      </c>
      <c r="AF133" s="100">
        <v>0</v>
      </c>
      <c r="AG133" s="100">
        <v>0</v>
      </c>
      <c r="AH133" s="100">
        <v>0</v>
      </c>
      <c r="AI133" s="100">
        <v>0</v>
      </c>
      <c r="AJ133" s="100">
        <v>0</v>
      </c>
      <c r="AK133" s="100">
        <v>0</v>
      </c>
      <c r="AL133" s="100">
        <v>0</v>
      </c>
      <c r="AM133" s="100">
        <v>0</v>
      </c>
      <c r="AN133" s="100">
        <v>0</v>
      </c>
      <c r="AO133" s="100">
        <v>0</v>
      </c>
      <c r="AP133" s="100">
        <v>0</v>
      </c>
      <c r="AQ133" s="100">
        <v>0</v>
      </c>
      <c r="AR133" s="100">
        <v>51.43</v>
      </c>
      <c r="AS133" s="100">
        <v>0</v>
      </c>
      <c r="AT133" s="100">
        <v>0</v>
      </c>
      <c r="AU133" s="55"/>
    </row>
    <row r="134" spans="1:64" s="26" customFormat="1" ht="12.75" customHeight="1" x14ac:dyDescent="0.2">
      <c r="A134" s="26">
        <v>4</v>
      </c>
      <c r="B134" s="91">
        <v>105</v>
      </c>
      <c r="C134" s="92" t="s">
        <v>511</v>
      </c>
      <c r="D134" s="92" t="s">
        <v>512</v>
      </c>
      <c r="E134" s="92" t="s">
        <v>601</v>
      </c>
      <c r="F134" s="92" t="s">
        <v>602</v>
      </c>
      <c r="G134" s="92" t="s">
        <v>603</v>
      </c>
      <c r="H134" s="94">
        <v>44658</v>
      </c>
      <c r="I134" s="95" t="s">
        <v>52</v>
      </c>
      <c r="J134" s="96" t="s">
        <v>158</v>
      </c>
      <c r="K134" s="91">
        <v>114</v>
      </c>
      <c r="L134" s="103" t="s">
        <v>506</v>
      </c>
      <c r="M134" s="91" t="s">
        <v>115</v>
      </c>
      <c r="N134" s="97" t="s">
        <v>500</v>
      </c>
      <c r="O134" s="92" t="s">
        <v>501</v>
      </c>
      <c r="P134" s="96" t="s">
        <v>58</v>
      </c>
      <c r="Q134" s="91" t="s">
        <v>163</v>
      </c>
      <c r="R134" s="92">
        <v>202212</v>
      </c>
      <c r="S134" s="92">
        <v>202212</v>
      </c>
      <c r="T134" s="92">
        <v>202212</v>
      </c>
      <c r="U134" s="91" t="s">
        <v>60</v>
      </c>
      <c r="V134" s="97"/>
      <c r="W134" s="98">
        <v>632236</v>
      </c>
      <c r="X134" s="92" t="s">
        <v>62</v>
      </c>
      <c r="Y134" s="99">
        <f>AD134</f>
        <v>3051.43</v>
      </c>
      <c r="Z134" s="99">
        <f>AR134</f>
        <v>51.43</v>
      </c>
      <c r="AA134" s="100">
        <f>Y134-Z134</f>
        <v>3000</v>
      </c>
      <c r="AB134" s="100">
        <v>0</v>
      </c>
      <c r="AC134" s="100">
        <v>0</v>
      </c>
      <c r="AD134" s="100">
        <v>3051.43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51.43</v>
      </c>
      <c r="AS134" s="100">
        <v>0</v>
      </c>
      <c r="AT134" s="100">
        <v>0</v>
      </c>
      <c r="AU134" s="55"/>
    </row>
    <row r="135" spans="1:64" s="26" customFormat="1" x14ac:dyDescent="0.2">
      <c r="B135" s="112"/>
      <c r="C135" s="113"/>
      <c r="D135" s="113"/>
      <c r="E135" s="113"/>
      <c r="F135" s="113"/>
      <c r="G135" s="113"/>
      <c r="H135" s="88"/>
      <c r="I135" s="89"/>
      <c r="J135" s="114"/>
      <c r="K135" s="112"/>
      <c r="L135" s="113"/>
      <c r="M135" s="112"/>
      <c r="N135" s="115"/>
      <c r="O135" s="113"/>
      <c r="P135" s="114"/>
      <c r="Q135" s="112"/>
      <c r="R135" s="113"/>
      <c r="S135" s="113"/>
      <c r="T135" s="113"/>
      <c r="U135" s="112"/>
      <c r="V135" s="115"/>
      <c r="W135" s="116"/>
      <c r="X135" s="113"/>
      <c r="Y135" s="154">
        <f t="shared" ref="Y135:AT135" si="51">SUM(Y131:Y134)</f>
        <v>21677.63</v>
      </c>
      <c r="Z135" s="154">
        <f t="shared" si="51"/>
        <v>2237.6299999999997</v>
      </c>
      <c r="AA135" s="154">
        <f t="shared" si="51"/>
        <v>19440</v>
      </c>
      <c r="AB135" s="154">
        <f t="shared" si="51"/>
        <v>0</v>
      </c>
      <c r="AC135" s="154">
        <f t="shared" si="51"/>
        <v>13322.77</v>
      </c>
      <c r="AD135" s="154">
        <f t="shared" si="51"/>
        <v>8354.86</v>
      </c>
      <c r="AE135" s="154">
        <f t="shared" si="51"/>
        <v>0</v>
      </c>
      <c r="AF135" s="154">
        <f t="shared" si="51"/>
        <v>0</v>
      </c>
      <c r="AG135" s="154">
        <f t="shared" si="51"/>
        <v>0</v>
      </c>
      <c r="AH135" s="154">
        <f t="shared" si="51"/>
        <v>0</v>
      </c>
      <c r="AI135" s="154">
        <f t="shared" si="51"/>
        <v>0</v>
      </c>
      <c r="AJ135" s="154">
        <f t="shared" si="51"/>
        <v>0</v>
      </c>
      <c r="AK135" s="154">
        <f t="shared" si="51"/>
        <v>0</v>
      </c>
      <c r="AL135" s="154">
        <f t="shared" si="51"/>
        <v>0</v>
      </c>
      <c r="AM135" s="154">
        <f t="shared" si="51"/>
        <v>0</v>
      </c>
      <c r="AN135" s="154">
        <f t="shared" si="51"/>
        <v>0</v>
      </c>
      <c r="AO135" s="154">
        <f t="shared" si="51"/>
        <v>0</v>
      </c>
      <c r="AP135" s="154">
        <f t="shared" si="51"/>
        <v>0</v>
      </c>
      <c r="AQ135" s="154">
        <f t="shared" si="51"/>
        <v>0</v>
      </c>
      <c r="AR135" s="154">
        <f t="shared" si="51"/>
        <v>2237.6299999999997</v>
      </c>
      <c r="AS135" s="154">
        <f t="shared" si="51"/>
        <v>0</v>
      </c>
      <c r="AT135" s="154">
        <f t="shared" si="51"/>
        <v>0</v>
      </c>
      <c r="AU135" s="55"/>
    </row>
    <row r="136" spans="1:64" s="26" customFormat="1" ht="12.75" customHeight="1" thickBot="1" x14ac:dyDescent="0.25">
      <c r="B136" s="112"/>
      <c r="C136" s="113"/>
      <c r="D136" s="113"/>
      <c r="E136" s="113"/>
      <c r="F136" s="113"/>
      <c r="G136" s="113"/>
      <c r="H136" s="88"/>
      <c r="I136" s="89"/>
      <c r="J136" s="114"/>
      <c r="K136" s="112"/>
      <c r="L136" s="186"/>
      <c r="M136" s="112"/>
      <c r="N136" s="115"/>
      <c r="O136" s="113"/>
      <c r="P136" s="114"/>
      <c r="Q136" s="112"/>
      <c r="R136" s="113"/>
      <c r="S136" s="113"/>
      <c r="T136" s="113"/>
      <c r="U136" s="112"/>
      <c r="V136" s="115"/>
      <c r="W136" s="116"/>
      <c r="X136" s="113"/>
      <c r="Y136" s="118"/>
      <c r="Z136" s="118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55"/>
    </row>
    <row r="137" spans="1:64" s="26" customFormat="1" ht="12.75" customHeight="1" x14ac:dyDescent="0.2">
      <c r="B137" s="112"/>
      <c r="C137" s="113"/>
      <c r="D137" s="113"/>
      <c r="E137" s="113"/>
      <c r="F137" s="113"/>
      <c r="G137" s="113"/>
      <c r="H137" s="88"/>
      <c r="I137" s="89"/>
      <c r="J137" s="114"/>
      <c r="K137" s="112"/>
      <c r="L137" s="186"/>
      <c r="M137" s="112"/>
      <c r="N137" s="115"/>
      <c r="O137" s="113"/>
      <c r="P137" s="114"/>
      <c r="Q137" s="112"/>
      <c r="R137" s="113"/>
      <c r="S137" s="113"/>
      <c r="T137" s="113"/>
      <c r="U137" s="112"/>
      <c r="V137" s="115"/>
      <c r="W137" s="116"/>
      <c r="X137" s="113"/>
      <c r="Y137" s="141"/>
      <c r="Z137" s="142" t="s">
        <v>492</v>
      </c>
      <c r="AA137" s="143">
        <v>16440</v>
      </c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55"/>
    </row>
    <row r="138" spans="1:64" s="26" customFormat="1" ht="12.75" customHeight="1" x14ac:dyDescent="0.2">
      <c r="B138" s="112"/>
      <c r="C138" s="113"/>
      <c r="D138" s="113"/>
      <c r="E138" s="113"/>
      <c r="F138" s="113"/>
      <c r="G138" s="113"/>
      <c r="H138" s="88"/>
      <c r="I138" s="89"/>
      <c r="J138" s="114"/>
      <c r="K138" s="112"/>
      <c r="L138" s="186"/>
      <c r="M138" s="112"/>
      <c r="N138" s="115"/>
      <c r="O138" s="113"/>
      <c r="P138" s="114"/>
      <c r="Q138" s="112"/>
      <c r="R138" s="113"/>
      <c r="S138" s="113"/>
      <c r="T138" s="113"/>
      <c r="U138" s="112"/>
      <c r="V138" s="115"/>
      <c r="W138" s="116"/>
      <c r="X138" s="113"/>
      <c r="Y138" s="145"/>
      <c r="Z138" s="118" t="s">
        <v>493</v>
      </c>
      <c r="AA138" s="146">
        <v>3203.43</v>
      </c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55"/>
    </row>
    <row r="139" spans="1:64" s="26" customFormat="1" ht="12.75" customHeight="1" x14ac:dyDescent="0.2">
      <c r="B139" s="112"/>
      <c r="C139" s="113"/>
      <c r="D139" s="113"/>
      <c r="E139" s="113"/>
      <c r="F139" s="113"/>
      <c r="G139" s="113"/>
      <c r="H139" s="88"/>
      <c r="I139" s="89"/>
      <c r="J139" s="114"/>
      <c r="K139" s="112"/>
      <c r="L139" s="186"/>
      <c r="M139" s="112"/>
      <c r="N139" s="115"/>
      <c r="O139" s="113"/>
      <c r="P139" s="114"/>
      <c r="Q139" s="112"/>
      <c r="R139" s="113"/>
      <c r="S139" s="113"/>
      <c r="T139" s="113"/>
      <c r="U139" s="112"/>
      <c r="V139" s="115"/>
      <c r="W139" s="116"/>
      <c r="X139" s="113"/>
      <c r="Y139" s="145"/>
      <c r="Z139" s="118" t="s">
        <v>493</v>
      </c>
      <c r="AA139" s="196">
        <v>11600</v>
      </c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55"/>
    </row>
    <row r="140" spans="1:64" s="26" customFormat="1" ht="12.75" customHeight="1" thickBot="1" x14ac:dyDescent="0.25">
      <c r="B140" s="112"/>
      <c r="C140" s="113"/>
      <c r="D140" s="113"/>
      <c r="E140" s="113"/>
      <c r="F140" s="113"/>
      <c r="G140" s="113"/>
      <c r="H140" s="88"/>
      <c r="I140" s="89"/>
      <c r="J140" s="114"/>
      <c r="K140" s="112"/>
      <c r="L140" s="186"/>
      <c r="M140" s="112"/>
      <c r="N140" s="115"/>
      <c r="O140" s="113"/>
      <c r="P140" s="114"/>
      <c r="Q140" s="112"/>
      <c r="R140" s="113"/>
      <c r="S140" s="113"/>
      <c r="T140" s="113"/>
      <c r="U140" s="112"/>
      <c r="V140" s="115"/>
      <c r="W140" s="116"/>
      <c r="X140" s="113"/>
      <c r="Y140" s="197"/>
      <c r="Z140" s="198"/>
      <c r="AA140" s="199">
        <f>SUM(AA137:AA139)</f>
        <v>31243.43</v>
      </c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55"/>
    </row>
    <row r="141" spans="1:64" s="26" customFormat="1" ht="12.75" customHeight="1" x14ac:dyDescent="0.2">
      <c r="B141" s="112"/>
      <c r="C141" s="113"/>
      <c r="D141" s="113"/>
      <c r="E141" s="113"/>
      <c r="F141" s="113"/>
      <c r="G141" s="113"/>
      <c r="H141" s="88"/>
      <c r="I141" s="89"/>
      <c r="J141" s="114"/>
      <c r="K141" s="112"/>
      <c r="L141" s="113"/>
      <c r="M141" s="112"/>
      <c r="N141" s="115"/>
      <c r="O141" s="113"/>
      <c r="P141" s="114"/>
      <c r="Q141" s="112"/>
      <c r="R141" s="113"/>
      <c r="S141" s="113"/>
      <c r="T141" s="113"/>
      <c r="U141" s="112"/>
      <c r="V141" s="115"/>
      <c r="W141" s="116"/>
      <c r="X141" s="113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55"/>
    </row>
    <row r="142" spans="1:64" x14ac:dyDescent="0.2">
      <c r="AB142" s="119"/>
      <c r="AC142" s="119"/>
      <c r="AI142" s="120"/>
      <c r="AJ142" s="121"/>
    </row>
    <row r="143" spans="1:64" x14ac:dyDescent="0.2">
      <c r="V143" s="26"/>
      <c r="W143" s="26"/>
      <c r="X143" s="26"/>
      <c r="Y143" s="8"/>
    </row>
    <row r="144" spans="1:64" s="26" customFormat="1" x14ac:dyDescent="0.2">
      <c r="I144" s="3"/>
      <c r="J144" s="4"/>
      <c r="K144" s="4"/>
      <c r="L144" s="1"/>
      <c r="M144" s="4"/>
      <c r="N144" s="5"/>
      <c r="O144" s="1"/>
      <c r="P144" s="4"/>
      <c r="Q144" s="4"/>
      <c r="R144" s="1"/>
      <c r="S144" s="1"/>
      <c r="T144" s="1"/>
      <c r="U144" s="1"/>
      <c r="V144" s="6"/>
      <c r="W144" s="1"/>
      <c r="X144" s="1"/>
      <c r="Y144" s="7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31"/>
    </row>
    <row r="145" spans="1:64" s="26" customFormat="1" x14ac:dyDescent="0.2">
      <c r="I145" s="3"/>
      <c r="J145" s="4"/>
      <c r="K145" s="4"/>
      <c r="L145" s="1"/>
      <c r="M145" s="4"/>
      <c r="N145" s="5"/>
      <c r="O145" s="1"/>
      <c r="P145" s="4"/>
      <c r="Q145" s="4"/>
      <c r="R145" s="1"/>
      <c r="S145" s="1"/>
      <c r="T145" s="1"/>
      <c r="U145" s="1"/>
      <c r="V145" s="6"/>
      <c r="W145" s="1"/>
      <c r="X145" s="1"/>
      <c r="Y145" s="7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31"/>
    </row>
    <row r="149" spans="1:64" x14ac:dyDescent="0.2">
      <c r="B149" s="122" t="s">
        <v>517</v>
      </c>
    </row>
    <row r="150" spans="1:64" s="26" customFormat="1" x14ac:dyDescent="0.2">
      <c r="A150" s="26">
        <v>1</v>
      </c>
      <c r="B150" s="91">
        <v>2</v>
      </c>
      <c r="C150" s="92" t="s">
        <v>496</v>
      </c>
      <c r="D150" s="92" t="s">
        <v>497</v>
      </c>
      <c r="E150" s="92" t="s">
        <v>484</v>
      </c>
      <c r="F150" s="92" t="s">
        <v>74</v>
      </c>
      <c r="G150" s="93" t="s">
        <v>518</v>
      </c>
      <c r="H150" s="94">
        <v>44439</v>
      </c>
      <c r="I150" s="95" t="s">
        <v>52</v>
      </c>
      <c r="J150" s="96" t="s">
        <v>53</v>
      </c>
      <c r="K150" s="91">
        <v>111</v>
      </c>
      <c r="L150" s="92" t="s">
        <v>519</v>
      </c>
      <c r="M150" s="91" t="s">
        <v>55</v>
      </c>
      <c r="N150" s="97" t="s">
        <v>520</v>
      </c>
      <c r="O150" s="92" t="s">
        <v>517</v>
      </c>
      <c r="P150" s="96" t="s">
        <v>58</v>
      </c>
      <c r="Q150" s="91" t="s">
        <v>59</v>
      </c>
      <c r="R150" s="92">
        <v>202212</v>
      </c>
      <c r="S150" s="92">
        <v>202212</v>
      </c>
      <c r="T150" s="92">
        <v>202212</v>
      </c>
      <c r="U150" s="91" t="s">
        <v>60</v>
      </c>
      <c r="V150" s="97"/>
      <c r="W150" s="98">
        <v>864678</v>
      </c>
      <c r="X150" s="92" t="s">
        <v>62</v>
      </c>
      <c r="Y150" s="99">
        <f t="shared" ref="Y150:Y168" si="52">AD150</f>
        <v>5196.33</v>
      </c>
      <c r="Z150" s="99">
        <f t="shared" ref="Z150:Z166" si="53">SUM(AQ150:AT150)</f>
        <v>453.33</v>
      </c>
      <c r="AA150" s="100">
        <f t="shared" ref="AA150:AA168" si="54">SUM(Y150-Z150)</f>
        <v>4743</v>
      </c>
      <c r="AB150" s="100"/>
      <c r="AC150" s="100"/>
      <c r="AD150" s="100">
        <v>5196.33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453.33</v>
      </c>
      <c r="AS150" s="100">
        <v>0</v>
      </c>
      <c r="AT150" s="100">
        <v>0</v>
      </c>
      <c r="AU150" s="55"/>
      <c r="AW150" s="58"/>
      <c r="AY150" s="58"/>
    </row>
    <row r="151" spans="1:64" s="101" customFormat="1" x14ac:dyDescent="0.2">
      <c r="A151" s="26">
        <v>2</v>
      </c>
      <c r="B151" s="102">
        <v>5</v>
      </c>
      <c r="C151" s="103" t="s">
        <v>507</v>
      </c>
      <c r="D151" s="103" t="s">
        <v>508</v>
      </c>
      <c r="E151" s="103" t="s">
        <v>74</v>
      </c>
      <c r="F151" s="103" t="s">
        <v>74</v>
      </c>
      <c r="G151" s="104" t="s">
        <v>521</v>
      </c>
      <c r="H151" s="105">
        <v>44439</v>
      </c>
      <c r="I151" s="106" t="s">
        <v>52</v>
      </c>
      <c r="J151" s="107" t="s">
        <v>158</v>
      </c>
      <c r="K151" s="102">
        <v>114</v>
      </c>
      <c r="L151" s="103" t="s">
        <v>522</v>
      </c>
      <c r="M151" s="102" t="s">
        <v>115</v>
      </c>
      <c r="N151" s="97" t="s">
        <v>520</v>
      </c>
      <c r="O151" s="92" t="s">
        <v>517</v>
      </c>
      <c r="P151" s="107" t="s">
        <v>58</v>
      </c>
      <c r="Q151" s="102" t="s">
        <v>163</v>
      </c>
      <c r="R151" s="92">
        <v>202212</v>
      </c>
      <c r="S151" s="92">
        <v>202212</v>
      </c>
      <c r="T151" s="92">
        <v>202212</v>
      </c>
      <c r="U151" s="102" t="s">
        <v>60</v>
      </c>
      <c r="V151" s="108"/>
      <c r="W151" s="103">
        <v>911311</v>
      </c>
      <c r="X151" s="103" t="s">
        <v>62</v>
      </c>
      <c r="Y151" s="99">
        <f t="shared" si="52"/>
        <v>1362.99</v>
      </c>
      <c r="Z151" s="99">
        <f t="shared" si="53"/>
        <v>72.98</v>
      </c>
      <c r="AA151" s="100">
        <f t="shared" si="54"/>
        <v>1290.01</v>
      </c>
      <c r="AB151" s="110"/>
      <c r="AC151" s="110"/>
      <c r="AD151" s="111">
        <v>1362.99</v>
      </c>
      <c r="AE151" s="110">
        <v>0</v>
      </c>
      <c r="AF151" s="110">
        <v>0</v>
      </c>
      <c r="AG151" s="100">
        <v>0</v>
      </c>
      <c r="AH151" s="100">
        <v>0</v>
      </c>
      <c r="AI151" s="110">
        <v>0</v>
      </c>
      <c r="AJ151" s="110">
        <v>0</v>
      </c>
      <c r="AK151" s="11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10">
        <v>0</v>
      </c>
      <c r="AR151" s="100">
        <v>72.98</v>
      </c>
      <c r="AS151" s="100">
        <v>0</v>
      </c>
      <c r="AT151" s="110">
        <v>0</v>
      </c>
      <c r="AU151" s="55"/>
      <c r="AV151" s="26"/>
      <c r="AW151" s="58"/>
      <c r="AX151" s="26"/>
      <c r="AY151" s="58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s="26" customFormat="1" ht="12.75" customHeight="1" x14ac:dyDescent="0.2">
      <c r="A152" s="26">
        <v>3</v>
      </c>
      <c r="B152" s="91">
        <v>7</v>
      </c>
      <c r="C152" s="92" t="s">
        <v>511</v>
      </c>
      <c r="D152" s="92" t="s">
        <v>512</v>
      </c>
      <c r="E152" s="92" t="s">
        <v>400</v>
      </c>
      <c r="F152" s="92" t="s">
        <v>523</v>
      </c>
      <c r="G152" s="92" t="s">
        <v>524</v>
      </c>
      <c r="H152" s="94">
        <v>44658</v>
      </c>
      <c r="I152" s="95" t="s">
        <v>52</v>
      </c>
      <c r="J152" s="96" t="s">
        <v>158</v>
      </c>
      <c r="K152" s="91">
        <v>114</v>
      </c>
      <c r="L152" s="103" t="s">
        <v>522</v>
      </c>
      <c r="M152" s="91" t="s">
        <v>115</v>
      </c>
      <c r="N152" s="97" t="s">
        <v>520</v>
      </c>
      <c r="O152" s="92" t="s">
        <v>517</v>
      </c>
      <c r="P152" s="96" t="s">
        <v>58</v>
      </c>
      <c r="Q152" s="91" t="s">
        <v>163</v>
      </c>
      <c r="R152" s="92">
        <v>202212</v>
      </c>
      <c r="S152" s="92">
        <v>202212</v>
      </c>
      <c r="T152" s="92">
        <v>202212</v>
      </c>
      <c r="U152" s="91" t="s">
        <v>60</v>
      </c>
      <c r="V152" s="97"/>
      <c r="W152" s="98">
        <v>632236</v>
      </c>
      <c r="X152" s="92" t="s">
        <v>62</v>
      </c>
      <c r="Y152" s="99">
        <f t="shared" si="52"/>
        <v>4673.2700000000004</v>
      </c>
      <c r="Z152" s="99">
        <f t="shared" si="53"/>
        <v>873.27</v>
      </c>
      <c r="AA152" s="100">
        <f t="shared" si="54"/>
        <v>3800.0000000000005</v>
      </c>
      <c r="AB152" s="100"/>
      <c r="AC152" s="100"/>
      <c r="AD152" s="100">
        <v>4673.2700000000004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373.27</v>
      </c>
      <c r="AS152" s="100">
        <v>500</v>
      </c>
      <c r="AT152" s="100">
        <v>0</v>
      </c>
      <c r="AU152" s="55"/>
    </row>
    <row r="153" spans="1:64" s="26" customFormat="1" x14ac:dyDescent="0.2">
      <c r="A153" s="26">
        <v>4</v>
      </c>
      <c r="B153" s="91">
        <v>8</v>
      </c>
      <c r="C153" s="92" t="s">
        <v>496</v>
      </c>
      <c r="D153" s="92" t="s">
        <v>497</v>
      </c>
      <c r="E153" s="92" t="s">
        <v>65</v>
      </c>
      <c r="F153" s="92" t="s">
        <v>488</v>
      </c>
      <c r="G153" s="93" t="s">
        <v>525</v>
      </c>
      <c r="H153" s="94">
        <v>44439</v>
      </c>
      <c r="I153" s="95" t="s">
        <v>52</v>
      </c>
      <c r="J153" s="96" t="s">
        <v>53</v>
      </c>
      <c r="K153" s="91">
        <v>111</v>
      </c>
      <c r="L153" s="103" t="s">
        <v>522</v>
      </c>
      <c r="M153" s="91" t="s">
        <v>55</v>
      </c>
      <c r="N153" s="97" t="s">
        <v>520</v>
      </c>
      <c r="O153" s="92" t="s">
        <v>517</v>
      </c>
      <c r="P153" s="96" t="s">
        <v>58</v>
      </c>
      <c r="Q153" s="91" t="s">
        <v>59</v>
      </c>
      <c r="R153" s="92">
        <v>202212</v>
      </c>
      <c r="S153" s="92">
        <v>202212</v>
      </c>
      <c r="T153" s="92">
        <v>202212</v>
      </c>
      <c r="U153" s="91" t="s">
        <v>60</v>
      </c>
      <c r="V153" s="97"/>
      <c r="W153" s="98">
        <v>864678</v>
      </c>
      <c r="X153" s="92" t="s">
        <v>62</v>
      </c>
      <c r="Y153" s="99">
        <f t="shared" si="52"/>
        <v>6798.04</v>
      </c>
      <c r="Z153" s="99">
        <f t="shared" si="53"/>
        <v>555.04</v>
      </c>
      <c r="AA153" s="100">
        <f t="shared" si="54"/>
        <v>6243</v>
      </c>
      <c r="AB153" s="100"/>
      <c r="AC153" s="100"/>
      <c r="AD153" s="100">
        <v>6798.04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555.04</v>
      </c>
      <c r="AS153" s="100">
        <v>0</v>
      </c>
      <c r="AT153" s="100">
        <v>0</v>
      </c>
      <c r="AU153" s="55"/>
      <c r="AW153" s="58"/>
      <c r="AY153" s="58"/>
    </row>
    <row r="154" spans="1:64" s="101" customFormat="1" x14ac:dyDescent="0.2">
      <c r="A154" s="26">
        <v>5</v>
      </c>
      <c r="B154" s="102">
        <v>9</v>
      </c>
      <c r="C154" s="103" t="s">
        <v>502</v>
      </c>
      <c r="D154" s="103" t="s">
        <v>503</v>
      </c>
      <c r="E154" s="103" t="s">
        <v>526</v>
      </c>
      <c r="F154" s="103" t="s">
        <v>338</v>
      </c>
      <c r="G154" s="104" t="s">
        <v>509</v>
      </c>
      <c r="H154" s="105">
        <v>44439</v>
      </c>
      <c r="I154" s="106" t="s">
        <v>52</v>
      </c>
      <c r="J154" s="107" t="s">
        <v>158</v>
      </c>
      <c r="K154" s="102">
        <v>114</v>
      </c>
      <c r="L154" s="103" t="s">
        <v>522</v>
      </c>
      <c r="M154" s="102" t="s">
        <v>115</v>
      </c>
      <c r="N154" s="97" t="s">
        <v>520</v>
      </c>
      <c r="O154" s="92" t="s">
        <v>517</v>
      </c>
      <c r="P154" s="107" t="s">
        <v>58</v>
      </c>
      <c r="Q154" s="102" t="s">
        <v>163</v>
      </c>
      <c r="R154" s="92">
        <v>202212</v>
      </c>
      <c r="S154" s="92">
        <v>202212</v>
      </c>
      <c r="T154" s="92">
        <v>202212</v>
      </c>
      <c r="U154" s="102" t="s">
        <v>60</v>
      </c>
      <c r="V154" s="108"/>
      <c r="W154" s="109">
        <v>544148</v>
      </c>
      <c r="X154" s="103" t="s">
        <v>62</v>
      </c>
      <c r="Y154" s="99">
        <f t="shared" si="52"/>
        <v>4112.22</v>
      </c>
      <c r="Z154" s="99">
        <f t="shared" si="53"/>
        <v>312.22000000000003</v>
      </c>
      <c r="AA154" s="100">
        <f t="shared" si="54"/>
        <v>3800</v>
      </c>
      <c r="AB154" s="110"/>
      <c r="AC154" s="110"/>
      <c r="AD154" s="111">
        <v>4112.22</v>
      </c>
      <c r="AE154" s="110">
        <v>0</v>
      </c>
      <c r="AF154" s="110">
        <v>0</v>
      </c>
      <c r="AG154" s="100">
        <v>0</v>
      </c>
      <c r="AH154" s="100">
        <v>0</v>
      </c>
      <c r="AI154" s="110">
        <v>0</v>
      </c>
      <c r="AJ154" s="110">
        <v>0</v>
      </c>
      <c r="AK154" s="11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10">
        <v>0</v>
      </c>
      <c r="AR154" s="100">
        <v>312.22000000000003</v>
      </c>
      <c r="AS154" s="100">
        <v>0</v>
      </c>
      <c r="AT154" s="110">
        <v>0</v>
      </c>
      <c r="AU154" s="55"/>
      <c r="AV154" s="26"/>
      <c r="AW154" s="58"/>
      <c r="AX154" s="26"/>
      <c r="AY154" s="58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s="101" customFormat="1" x14ac:dyDescent="0.2">
      <c r="A155" s="26">
        <v>6</v>
      </c>
      <c r="B155" s="102">
        <v>10</v>
      </c>
      <c r="C155" s="103" t="s">
        <v>507</v>
      </c>
      <c r="D155" s="103" t="s">
        <v>508</v>
      </c>
      <c r="E155" s="103" t="s">
        <v>527</v>
      </c>
      <c r="F155" s="103" t="s">
        <v>528</v>
      </c>
      <c r="G155" s="104" t="s">
        <v>529</v>
      </c>
      <c r="H155" s="105">
        <v>44439</v>
      </c>
      <c r="I155" s="106" t="s">
        <v>52</v>
      </c>
      <c r="J155" s="107" t="s">
        <v>158</v>
      </c>
      <c r="K155" s="102">
        <v>114</v>
      </c>
      <c r="L155" s="103" t="s">
        <v>522</v>
      </c>
      <c r="M155" s="102" t="s">
        <v>115</v>
      </c>
      <c r="N155" s="97" t="s">
        <v>520</v>
      </c>
      <c r="O155" s="92" t="s">
        <v>517</v>
      </c>
      <c r="P155" s="107" t="s">
        <v>58</v>
      </c>
      <c r="Q155" s="102" t="s">
        <v>163</v>
      </c>
      <c r="R155" s="92">
        <v>202212</v>
      </c>
      <c r="S155" s="92">
        <v>202212</v>
      </c>
      <c r="T155" s="92">
        <v>202212</v>
      </c>
      <c r="U155" s="102" t="s">
        <v>60</v>
      </c>
      <c r="V155" s="108"/>
      <c r="W155" s="103">
        <v>911311</v>
      </c>
      <c r="X155" s="103" t="s">
        <v>62</v>
      </c>
      <c r="Y155" s="99">
        <f t="shared" si="52"/>
        <v>4112.22</v>
      </c>
      <c r="Z155" s="99">
        <f t="shared" si="53"/>
        <v>312.22000000000003</v>
      </c>
      <c r="AA155" s="100">
        <f t="shared" si="54"/>
        <v>3800</v>
      </c>
      <c r="AB155" s="110"/>
      <c r="AC155" s="110"/>
      <c r="AD155" s="111">
        <v>4112.22</v>
      </c>
      <c r="AE155" s="110">
        <v>0</v>
      </c>
      <c r="AF155" s="110">
        <v>0</v>
      </c>
      <c r="AG155" s="100">
        <v>0</v>
      </c>
      <c r="AH155" s="100">
        <v>0</v>
      </c>
      <c r="AI155" s="110">
        <v>0</v>
      </c>
      <c r="AJ155" s="110">
        <v>0</v>
      </c>
      <c r="AK155" s="11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10">
        <v>0</v>
      </c>
      <c r="AR155" s="100">
        <v>312.22000000000003</v>
      </c>
      <c r="AS155" s="100">
        <v>0</v>
      </c>
      <c r="AT155" s="110">
        <v>0</v>
      </c>
      <c r="AU155" s="55"/>
      <c r="AV155" s="26"/>
      <c r="AW155" s="58"/>
      <c r="AX155" s="26"/>
      <c r="AY155" s="58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s="26" customFormat="1" ht="12.75" customHeight="1" x14ac:dyDescent="0.2">
      <c r="A156" s="26">
        <v>7</v>
      </c>
      <c r="B156" s="91">
        <v>11</v>
      </c>
      <c r="C156" s="92" t="s">
        <v>511</v>
      </c>
      <c r="D156" s="92" t="s">
        <v>512</v>
      </c>
      <c r="E156" s="92" t="s">
        <v>171</v>
      </c>
      <c r="F156" s="92" t="s">
        <v>133</v>
      </c>
      <c r="G156" s="92" t="s">
        <v>530</v>
      </c>
      <c r="H156" s="94">
        <v>44658</v>
      </c>
      <c r="I156" s="95" t="s">
        <v>52</v>
      </c>
      <c r="J156" s="96" t="s">
        <v>158</v>
      </c>
      <c r="K156" s="91">
        <v>114</v>
      </c>
      <c r="L156" s="103" t="s">
        <v>522</v>
      </c>
      <c r="M156" s="91" t="s">
        <v>115</v>
      </c>
      <c r="N156" s="97" t="s">
        <v>520</v>
      </c>
      <c r="O156" s="92" t="s">
        <v>517</v>
      </c>
      <c r="P156" s="96" t="s">
        <v>58</v>
      </c>
      <c r="Q156" s="91" t="s">
        <v>163</v>
      </c>
      <c r="R156" s="92">
        <v>202212</v>
      </c>
      <c r="S156" s="92">
        <v>202212</v>
      </c>
      <c r="T156" s="92">
        <v>202212</v>
      </c>
      <c r="U156" s="91" t="s">
        <v>60</v>
      </c>
      <c r="V156" s="97"/>
      <c r="W156" s="98">
        <v>632236</v>
      </c>
      <c r="X156" s="92" t="s">
        <v>62</v>
      </c>
      <c r="Y156" s="99">
        <f t="shared" si="52"/>
        <v>4112.22</v>
      </c>
      <c r="Z156" s="99">
        <f t="shared" si="53"/>
        <v>312.22000000000003</v>
      </c>
      <c r="AA156" s="100">
        <f t="shared" si="54"/>
        <v>3800</v>
      </c>
      <c r="AB156" s="100"/>
      <c r="AC156" s="100"/>
      <c r="AD156" s="100">
        <v>4112.22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312.22000000000003</v>
      </c>
      <c r="AS156" s="100">
        <v>0</v>
      </c>
      <c r="AT156" s="100">
        <v>0</v>
      </c>
      <c r="AU156" s="55"/>
    </row>
    <row r="157" spans="1:64" s="101" customFormat="1" x14ac:dyDescent="0.2">
      <c r="A157" s="26">
        <v>8</v>
      </c>
      <c r="B157" s="102">
        <v>13</v>
      </c>
      <c r="C157" s="103" t="s">
        <v>507</v>
      </c>
      <c r="D157" s="103" t="s">
        <v>508</v>
      </c>
      <c r="E157" s="103" t="s">
        <v>531</v>
      </c>
      <c r="F157" s="103" t="s">
        <v>338</v>
      </c>
      <c r="G157" s="104" t="s">
        <v>532</v>
      </c>
      <c r="H157" s="105">
        <v>44439</v>
      </c>
      <c r="I157" s="106" t="s">
        <v>52</v>
      </c>
      <c r="J157" s="107" t="s">
        <v>158</v>
      </c>
      <c r="K157" s="102">
        <v>114</v>
      </c>
      <c r="L157" s="103" t="s">
        <v>522</v>
      </c>
      <c r="M157" s="102" t="s">
        <v>115</v>
      </c>
      <c r="N157" s="97" t="s">
        <v>520</v>
      </c>
      <c r="O157" s="92" t="s">
        <v>517</v>
      </c>
      <c r="P157" s="107" t="s">
        <v>58</v>
      </c>
      <c r="Q157" s="102" t="s">
        <v>163</v>
      </c>
      <c r="R157" s="92">
        <v>202212</v>
      </c>
      <c r="S157" s="92">
        <v>202212</v>
      </c>
      <c r="T157" s="92">
        <v>202212</v>
      </c>
      <c r="U157" s="102" t="s">
        <v>60</v>
      </c>
      <c r="V157" s="108"/>
      <c r="W157" s="103">
        <v>911311</v>
      </c>
      <c r="X157" s="103" t="s">
        <v>62</v>
      </c>
      <c r="Y157" s="99">
        <f t="shared" si="52"/>
        <v>4112.22</v>
      </c>
      <c r="Z157" s="99">
        <f t="shared" si="53"/>
        <v>812.22</v>
      </c>
      <c r="AA157" s="100">
        <f t="shared" si="54"/>
        <v>3300</v>
      </c>
      <c r="AB157" s="110"/>
      <c r="AC157" s="110"/>
      <c r="AD157" s="111">
        <v>4112.22</v>
      </c>
      <c r="AE157" s="110">
        <v>0</v>
      </c>
      <c r="AF157" s="110">
        <v>0</v>
      </c>
      <c r="AG157" s="100">
        <v>0</v>
      </c>
      <c r="AH157" s="100">
        <v>0</v>
      </c>
      <c r="AI157" s="110">
        <v>0</v>
      </c>
      <c r="AJ157" s="110">
        <v>0</v>
      </c>
      <c r="AK157" s="11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10">
        <v>0</v>
      </c>
      <c r="AR157" s="100">
        <v>312.22000000000003</v>
      </c>
      <c r="AS157" s="100">
        <v>500</v>
      </c>
      <c r="AT157" s="110">
        <v>0</v>
      </c>
      <c r="AU157" s="55"/>
      <c r="AV157" s="26"/>
      <c r="AW157" s="58"/>
      <c r="AX157" s="26"/>
      <c r="AY157" s="58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s="26" customFormat="1" ht="12.75" customHeight="1" x14ac:dyDescent="0.2">
      <c r="A158" s="26">
        <v>9</v>
      </c>
      <c r="B158" s="91">
        <v>17</v>
      </c>
      <c r="C158" s="92" t="s">
        <v>511</v>
      </c>
      <c r="D158" s="92" t="s">
        <v>512</v>
      </c>
      <c r="E158" s="92" t="s">
        <v>533</v>
      </c>
      <c r="F158" s="92" t="s">
        <v>534</v>
      </c>
      <c r="G158" s="92" t="s">
        <v>535</v>
      </c>
      <c r="H158" s="94">
        <v>44658</v>
      </c>
      <c r="I158" s="95" t="s">
        <v>52</v>
      </c>
      <c r="J158" s="96" t="s">
        <v>158</v>
      </c>
      <c r="K158" s="91">
        <v>114</v>
      </c>
      <c r="L158" s="103" t="s">
        <v>522</v>
      </c>
      <c r="M158" s="91" t="s">
        <v>115</v>
      </c>
      <c r="N158" s="97" t="s">
        <v>520</v>
      </c>
      <c r="O158" s="92" t="s">
        <v>517</v>
      </c>
      <c r="P158" s="96" t="s">
        <v>58</v>
      </c>
      <c r="Q158" s="91" t="s">
        <v>163</v>
      </c>
      <c r="R158" s="92">
        <v>202212</v>
      </c>
      <c r="S158" s="92">
        <v>202212</v>
      </c>
      <c r="T158" s="92">
        <v>202212</v>
      </c>
      <c r="U158" s="91" t="s">
        <v>60</v>
      </c>
      <c r="V158" s="97"/>
      <c r="W158" s="98">
        <v>632236</v>
      </c>
      <c r="X158" s="92" t="s">
        <v>62</v>
      </c>
      <c r="Y158" s="99">
        <f t="shared" si="52"/>
        <v>4673.2700000000004</v>
      </c>
      <c r="Z158" s="99">
        <f t="shared" si="53"/>
        <v>373.27</v>
      </c>
      <c r="AA158" s="100">
        <f t="shared" si="54"/>
        <v>4300</v>
      </c>
      <c r="AB158" s="100"/>
      <c r="AC158" s="100"/>
      <c r="AD158" s="100">
        <v>4673.2700000000004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373.27</v>
      </c>
      <c r="AS158" s="100">
        <v>0</v>
      </c>
      <c r="AT158" s="100">
        <v>0</v>
      </c>
      <c r="AU158" s="55"/>
    </row>
    <row r="159" spans="1:64" s="101" customFormat="1" x14ac:dyDescent="0.2">
      <c r="A159" s="26">
        <v>10</v>
      </c>
      <c r="B159" s="102">
        <v>24</v>
      </c>
      <c r="C159" s="103" t="s">
        <v>507</v>
      </c>
      <c r="D159" s="103" t="s">
        <v>508</v>
      </c>
      <c r="E159" s="103" t="s">
        <v>338</v>
      </c>
      <c r="F159" s="103" t="s">
        <v>536</v>
      </c>
      <c r="G159" s="104" t="s">
        <v>537</v>
      </c>
      <c r="H159" s="105">
        <v>44439</v>
      </c>
      <c r="I159" s="106" t="s">
        <v>52</v>
      </c>
      <c r="J159" s="107" t="s">
        <v>158</v>
      </c>
      <c r="K159" s="102">
        <v>114</v>
      </c>
      <c r="L159" s="103" t="s">
        <v>522</v>
      </c>
      <c r="M159" s="102" t="s">
        <v>115</v>
      </c>
      <c r="N159" s="97" t="s">
        <v>520</v>
      </c>
      <c r="O159" s="92" t="s">
        <v>517</v>
      </c>
      <c r="P159" s="107" t="s">
        <v>58</v>
      </c>
      <c r="Q159" s="102" t="s">
        <v>163</v>
      </c>
      <c r="R159" s="92">
        <v>202212</v>
      </c>
      <c r="S159" s="92">
        <v>202212</v>
      </c>
      <c r="T159" s="92">
        <v>202212</v>
      </c>
      <c r="U159" s="102" t="s">
        <v>60</v>
      </c>
      <c r="V159" s="108"/>
      <c r="W159" s="103">
        <v>911311</v>
      </c>
      <c r="X159" s="103" t="s">
        <v>62</v>
      </c>
      <c r="Y159" s="99">
        <f t="shared" si="52"/>
        <v>4673.2700000000004</v>
      </c>
      <c r="Z159" s="99">
        <f t="shared" si="53"/>
        <v>373.27</v>
      </c>
      <c r="AA159" s="100">
        <f t="shared" si="54"/>
        <v>4300</v>
      </c>
      <c r="AB159" s="110"/>
      <c r="AC159" s="110"/>
      <c r="AD159" s="111">
        <v>4673.2700000000004</v>
      </c>
      <c r="AE159" s="110">
        <v>0</v>
      </c>
      <c r="AF159" s="110">
        <v>0</v>
      </c>
      <c r="AG159" s="100">
        <v>0</v>
      </c>
      <c r="AH159" s="100">
        <v>0</v>
      </c>
      <c r="AI159" s="110">
        <v>0</v>
      </c>
      <c r="AJ159" s="110">
        <v>0</v>
      </c>
      <c r="AK159" s="11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10">
        <v>0</v>
      </c>
      <c r="AR159" s="100">
        <v>373.27</v>
      </c>
      <c r="AS159" s="100">
        <v>0</v>
      </c>
      <c r="AT159" s="110">
        <v>0</v>
      </c>
      <c r="AU159" s="55"/>
      <c r="AV159" s="26"/>
      <c r="AW159" s="58"/>
      <c r="AX159" s="26"/>
      <c r="AY159" s="58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s="26" customFormat="1" ht="12.75" customHeight="1" x14ac:dyDescent="0.2">
      <c r="A160" s="26">
        <v>11</v>
      </c>
      <c r="B160" s="91">
        <v>30</v>
      </c>
      <c r="C160" s="92" t="s">
        <v>511</v>
      </c>
      <c r="D160" s="92" t="s">
        <v>512</v>
      </c>
      <c r="E160" s="92" t="s">
        <v>324</v>
      </c>
      <c r="F160" s="92" t="s">
        <v>286</v>
      </c>
      <c r="G160" s="92" t="s">
        <v>538</v>
      </c>
      <c r="H160" s="94">
        <v>44658</v>
      </c>
      <c r="I160" s="95" t="s">
        <v>52</v>
      </c>
      <c r="J160" s="96" t="s">
        <v>158</v>
      </c>
      <c r="K160" s="91">
        <v>114</v>
      </c>
      <c r="L160" s="92" t="s">
        <v>539</v>
      </c>
      <c r="M160" s="91" t="s">
        <v>115</v>
      </c>
      <c r="N160" s="97" t="s">
        <v>520</v>
      </c>
      <c r="O160" s="92" t="s">
        <v>517</v>
      </c>
      <c r="P160" s="96" t="s">
        <v>58</v>
      </c>
      <c r="Q160" s="91" t="s">
        <v>163</v>
      </c>
      <c r="R160" s="92">
        <v>202212</v>
      </c>
      <c r="S160" s="92">
        <v>202212</v>
      </c>
      <c r="T160" s="92">
        <v>202212</v>
      </c>
      <c r="U160" s="91" t="s">
        <v>60</v>
      </c>
      <c r="V160" s="97"/>
      <c r="W160" s="98">
        <v>632236</v>
      </c>
      <c r="X160" s="92" t="s">
        <v>62</v>
      </c>
      <c r="Y160" s="99">
        <f t="shared" si="52"/>
        <v>10540.31</v>
      </c>
      <c r="Z160" s="99">
        <f t="shared" si="53"/>
        <v>1540.31</v>
      </c>
      <c r="AA160" s="100">
        <f t="shared" si="54"/>
        <v>9000</v>
      </c>
      <c r="AB160" s="100"/>
      <c r="AC160" s="100"/>
      <c r="AD160" s="100">
        <v>10540.31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1540.31</v>
      </c>
      <c r="AS160" s="100">
        <v>0</v>
      </c>
      <c r="AT160" s="100">
        <v>0</v>
      </c>
      <c r="AU160" s="55"/>
    </row>
    <row r="161" spans="1:64" s="26" customFormat="1" ht="12.75" customHeight="1" x14ac:dyDescent="0.2">
      <c r="A161" s="26">
        <v>12</v>
      </c>
      <c r="B161" s="91">
        <v>33</v>
      </c>
      <c r="C161" s="92" t="s">
        <v>511</v>
      </c>
      <c r="D161" s="92" t="s">
        <v>512</v>
      </c>
      <c r="E161" s="92" t="s">
        <v>526</v>
      </c>
      <c r="F161" s="92" t="s">
        <v>65</v>
      </c>
      <c r="G161" s="92" t="s">
        <v>540</v>
      </c>
      <c r="H161" s="94">
        <v>44658</v>
      </c>
      <c r="I161" s="95" t="s">
        <v>52</v>
      </c>
      <c r="J161" s="96" t="s">
        <v>158</v>
      </c>
      <c r="K161" s="91">
        <v>114</v>
      </c>
      <c r="L161" s="103" t="s">
        <v>522</v>
      </c>
      <c r="M161" s="91" t="s">
        <v>115</v>
      </c>
      <c r="N161" s="97" t="s">
        <v>520</v>
      </c>
      <c r="O161" s="92" t="s">
        <v>517</v>
      </c>
      <c r="P161" s="96" t="s">
        <v>58</v>
      </c>
      <c r="Q161" s="91" t="s">
        <v>163</v>
      </c>
      <c r="R161" s="92">
        <v>202212</v>
      </c>
      <c r="S161" s="92">
        <v>202212</v>
      </c>
      <c r="T161" s="92">
        <v>202212</v>
      </c>
      <c r="U161" s="91" t="s">
        <v>60</v>
      </c>
      <c r="V161" s="97"/>
      <c r="W161" s="98">
        <v>632236</v>
      </c>
      <c r="X161" s="92" t="s">
        <v>62</v>
      </c>
      <c r="Y161" s="99">
        <f t="shared" si="52"/>
        <v>4673.2700000000004</v>
      </c>
      <c r="Z161" s="99">
        <f t="shared" si="53"/>
        <v>373.27</v>
      </c>
      <c r="AA161" s="100">
        <f t="shared" si="54"/>
        <v>4300</v>
      </c>
      <c r="AB161" s="100"/>
      <c r="AC161" s="100"/>
      <c r="AD161" s="100">
        <v>4673.2700000000004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373.27</v>
      </c>
      <c r="AS161" s="100">
        <v>0</v>
      </c>
      <c r="AT161" s="100">
        <v>0</v>
      </c>
      <c r="AU161" s="55"/>
    </row>
    <row r="162" spans="1:64" s="26" customFormat="1" ht="12.75" customHeight="1" x14ac:dyDescent="0.2">
      <c r="A162" s="26">
        <v>13</v>
      </c>
      <c r="B162" s="91">
        <v>37</v>
      </c>
      <c r="C162" s="92" t="s">
        <v>511</v>
      </c>
      <c r="D162" s="92" t="s">
        <v>512</v>
      </c>
      <c r="E162" s="92" t="s">
        <v>541</v>
      </c>
      <c r="F162" s="92" t="s">
        <v>65</v>
      </c>
      <c r="G162" s="92" t="s">
        <v>542</v>
      </c>
      <c r="H162" s="94">
        <v>44682</v>
      </c>
      <c r="I162" s="95" t="s">
        <v>52</v>
      </c>
      <c r="J162" s="96" t="s">
        <v>158</v>
      </c>
      <c r="K162" s="91">
        <v>114</v>
      </c>
      <c r="L162" s="92" t="s">
        <v>543</v>
      </c>
      <c r="M162" s="91" t="s">
        <v>115</v>
      </c>
      <c r="N162" s="97" t="s">
        <v>520</v>
      </c>
      <c r="O162" s="92" t="s">
        <v>517</v>
      </c>
      <c r="P162" s="96" t="s">
        <v>58</v>
      </c>
      <c r="Q162" s="91" t="s">
        <v>163</v>
      </c>
      <c r="R162" s="92">
        <v>202212</v>
      </c>
      <c r="S162" s="92">
        <v>202212</v>
      </c>
      <c r="T162" s="92">
        <v>202212</v>
      </c>
      <c r="U162" s="91" t="s">
        <v>60</v>
      </c>
      <c r="V162" s="97"/>
      <c r="W162" s="98">
        <v>632236</v>
      </c>
      <c r="X162" s="92" t="s">
        <v>62</v>
      </c>
      <c r="Y162" s="99">
        <f t="shared" si="52"/>
        <v>5798.04</v>
      </c>
      <c r="Z162" s="99">
        <f t="shared" si="53"/>
        <v>555.04</v>
      </c>
      <c r="AA162" s="100">
        <f t="shared" si="54"/>
        <v>5243</v>
      </c>
      <c r="AB162" s="100"/>
      <c r="AC162" s="100"/>
      <c r="AD162" s="100">
        <v>5798.04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555.04</v>
      </c>
      <c r="AS162" s="100">
        <v>0</v>
      </c>
      <c r="AT162" s="100">
        <v>0</v>
      </c>
      <c r="AU162" s="55"/>
    </row>
    <row r="163" spans="1:64" s="101" customFormat="1" x14ac:dyDescent="0.2">
      <c r="A163" s="26">
        <v>14</v>
      </c>
      <c r="B163" s="102">
        <v>38</v>
      </c>
      <c r="C163" s="103" t="s">
        <v>507</v>
      </c>
      <c r="D163" s="103" t="s">
        <v>508</v>
      </c>
      <c r="E163" s="103" t="s">
        <v>484</v>
      </c>
      <c r="F163" s="103" t="s">
        <v>544</v>
      </c>
      <c r="G163" s="104" t="s">
        <v>545</v>
      </c>
      <c r="H163" s="105">
        <v>44684</v>
      </c>
      <c r="I163" s="106" t="s">
        <v>52</v>
      </c>
      <c r="J163" s="107" t="s">
        <v>158</v>
      </c>
      <c r="K163" s="102">
        <v>114</v>
      </c>
      <c r="L163" s="103" t="s">
        <v>522</v>
      </c>
      <c r="M163" s="102" t="s">
        <v>115</v>
      </c>
      <c r="N163" s="97" t="s">
        <v>520</v>
      </c>
      <c r="O163" s="92" t="s">
        <v>517</v>
      </c>
      <c r="P163" s="107" t="s">
        <v>58</v>
      </c>
      <c r="Q163" s="102" t="s">
        <v>163</v>
      </c>
      <c r="R163" s="92">
        <v>202212</v>
      </c>
      <c r="S163" s="92">
        <v>202212</v>
      </c>
      <c r="T163" s="92">
        <v>202212</v>
      </c>
      <c r="U163" s="102" t="s">
        <v>60</v>
      </c>
      <c r="V163" s="108"/>
      <c r="W163" s="103">
        <v>911311</v>
      </c>
      <c r="X163" s="103" t="s">
        <v>62</v>
      </c>
      <c r="Y163" s="99">
        <f t="shared" si="52"/>
        <v>4673.2700000000004</v>
      </c>
      <c r="Z163" s="99">
        <f t="shared" si="53"/>
        <v>373.27</v>
      </c>
      <c r="AA163" s="100">
        <f t="shared" si="54"/>
        <v>4300</v>
      </c>
      <c r="AB163" s="110"/>
      <c r="AC163" s="110"/>
      <c r="AD163" s="111">
        <v>4673.2700000000004</v>
      </c>
      <c r="AE163" s="110">
        <v>0</v>
      </c>
      <c r="AF163" s="110">
        <v>0</v>
      </c>
      <c r="AG163" s="100">
        <v>0</v>
      </c>
      <c r="AH163" s="100">
        <v>0</v>
      </c>
      <c r="AI163" s="110">
        <v>0</v>
      </c>
      <c r="AJ163" s="110">
        <v>0</v>
      </c>
      <c r="AK163" s="11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10">
        <v>0</v>
      </c>
      <c r="AR163" s="100">
        <v>373.27</v>
      </c>
      <c r="AS163" s="100">
        <v>0</v>
      </c>
      <c r="AT163" s="110">
        <v>0</v>
      </c>
      <c r="AU163" s="55"/>
      <c r="AV163" s="26"/>
      <c r="AW163" s="58"/>
      <c r="AX163" s="26"/>
      <c r="AY163" s="58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s="26" customFormat="1" ht="12.75" customHeight="1" x14ac:dyDescent="0.2">
      <c r="A164" s="26">
        <v>15</v>
      </c>
      <c r="B164" s="91">
        <v>41</v>
      </c>
      <c r="C164" s="92" t="s">
        <v>511</v>
      </c>
      <c r="D164" s="92" t="s">
        <v>512</v>
      </c>
      <c r="E164" s="92" t="s">
        <v>103</v>
      </c>
      <c r="F164" s="92" t="s">
        <v>546</v>
      </c>
      <c r="G164" s="92" t="s">
        <v>547</v>
      </c>
      <c r="H164" s="94">
        <v>44782</v>
      </c>
      <c r="I164" s="123">
        <v>44834</v>
      </c>
      <c r="J164" s="96" t="s">
        <v>158</v>
      </c>
      <c r="K164" s="91">
        <v>114</v>
      </c>
      <c r="L164" s="103" t="s">
        <v>522</v>
      </c>
      <c r="M164" s="91" t="s">
        <v>115</v>
      </c>
      <c r="N164" s="97" t="s">
        <v>520</v>
      </c>
      <c r="O164" s="92" t="s">
        <v>517</v>
      </c>
      <c r="P164" s="96" t="s">
        <v>58</v>
      </c>
      <c r="Q164" s="91" t="s">
        <v>163</v>
      </c>
      <c r="R164" s="92">
        <v>202212</v>
      </c>
      <c r="S164" s="92">
        <v>202212</v>
      </c>
      <c r="T164" s="92">
        <v>202212</v>
      </c>
      <c r="U164" s="91" t="s">
        <v>60</v>
      </c>
      <c r="V164" s="97"/>
      <c r="W164" s="98">
        <v>632236</v>
      </c>
      <c r="X164" s="92" t="s">
        <v>62</v>
      </c>
      <c r="Y164" s="99">
        <f t="shared" si="52"/>
        <v>4673.2700000000004</v>
      </c>
      <c r="Z164" s="99">
        <f t="shared" si="53"/>
        <v>373.27</v>
      </c>
      <c r="AA164" s="100">
        <f t="shared" si="54"/>
        <v>4300</v>
      </c>
      <c r="AB164" s="100"/>
      <c r="AC164" s="100"/>
      <c r="AD164" s="100">
        <v>4673.2700000000004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373.27</v>
      </c>
      <c r="AS164" s="100">
        <v>0</v>
      </c>
      <c r="AT164" s="100">
        <v>0</v>
      </c>
      <c r="AU164" s="55"/>
    </row>
    <row r="165" spans="1:64" s="101" customFormat="1" x14ac:dyDescent="0.2">
      <c r="A165" s="26">
        <v>16</v>
      </c>
      <c r="B165" s="102">
        <v>42</v>
      </c>
      <c r="C165" s="103" t="s">
        <v>507</v>
      </c>
      <c r="D165" s="103" t="s">
        <v>508</v>
      </c>
      <c r="E165" s="103" t="s">
        <v>338</v>
      </c>
      <c r="F165" s="103" t="s">
        <v>548</v>
      </c>
      <c r="G165" s="104" t="s">
        <v>549</v>
      </c>
      <c r="H165" s="105">
        <v>44819</v>
      </c>
      <c r="I165" s="106" t="s">
        <v>52</v>
      </c>
      <c r="J165" s="107" t="s">
        <v>158</v>
      </c>
      <c r="K165" s="102">
        <v>114</v>
      </c>
      <c r="L165" s="103" t="s">
        <v>522</v>
      </c>
      <c r="M165" s="102" t="s">
        <v>115</v>
      </c>
      <c r="N165" s="97" t="s">
        <v>520</v>
      </c>
      <c r="O165" s="92" t="s">
        <v>517</v>
      </c>
      <c r="P165" s="107" t="s">
        <v>58</v>
      </c>
      <c r="Q165" s="102" t="s">
        <v>163</v>
      </c>
      <c r="R165" s="92">
        <v>202212</v>
      </c>
      <c r="S165" s="92">
        <v>202212</v>
      </c>
      <c r="T165" s="92">
        <v>202212</v>
      </c>
      <c r="U165" s="102" t="s">
        <v>60</v>
      </c>
      <c r="V165" s="108"/>
      <c r="W165" s="103">
        <v>911311</v>
      </c>
      <c r="X165" s="103" t="s">
        <v>62</v>
      </c>
      <c r="Y165" s="99">
        <f t="shared" si="52"/>
        <v>4673.2700000000004</v>
      </c>
      <c r="Z165" s="99">
        <f t="shared" si="53"/>
        <v>373.27</v>
      </c>
      <c r="AA165" s="100">
        <f t="shared" si="54"/>
        <v>4300</v>
      </c>
      <c r="AB165" s="110"/>
      <c r="AC165" s="110"/>
      <c r="AD165" s="111">
        <v>4673.2700000000004</v>
      </c>
      <c r="AE165" s="110">
        <v>0</v>
      </c>
      <c r="AF165" s="110">
        <v>0</v>
      </c>
      <c r="AG165" s="100">
        <v>0</v>
      </c>
      <c r="AH165" s="100">
        <v>0</v>
      </c>
      <c r="AI165" s="110">
        <v>0</v>
      </c>
      <c r="AJ165" s="110">
        <v>0</v>
      </c>
      <c r="AK165" s="11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10">
        <v>0</v>
      </c>
      <c r="AR165" s="100">
        <v>373.27</v>
      </c>
      <c r="AS165" s="100">
        <v>0</v>
      </c>
      <c r="AT165" s="110">
        <v>0</v>
      </c>
      <c r="AU165" s="55"/>
      <c r="AV165" s="26"/>
      <c r="AW165" s="58"/>
      <c r="AX165" s="26"/>
      <c r="AY165" s="58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s="101" customFormat="1" x14ac:dyDescent="0.2">
      <c r="A166" s="26">
        <v>17</v>
      </c>
      <c r="B166" s="102">
        <v>43</v>
      </c>
      <c r="C166" s="103" t="s">
        <v>507</v>
      </c>
      <c r="D166" s="103" t="s">
        <v>508</v>
      </c>
      <c r="E166" s="103" t="s">
        <v>550</v>
      </c>
      <c r="F166" s="103" t="s">
        <v>488</v>
      </c>
      <c r="G166" s="104" t="s">
        <v>551</v>
      </c>
      <c r="H166" s="105">
        <v>44838</v>
      </c>
      <c r="I166" s="106" t="s">
        <v>52</v>
      </c>
      <c r="J166" s="107" t="s">
        <v>158</v>
      </c>
      <c r="K166" s="102">
        <v>114</v>
      </c>
      <c r="L166" s="103" t="s">
        <v>522</v>
      </c>
      <c r="M166" s="102" t="s">
        <v>115</v>
      </c>
      <c r="N166" s="97" t="s">
        <v>520</v>
      </c>
      <c r="O166" s="92" t="s">
        <v>517</v>
      </c>
      <c r="P166" s="107" t="s">
        <v>58</v>
      </c>
      <c r="Q166" s="102" t="s">
        <v>163</v>
      </c>
      <c r="R166" s="92">
        <v>202212</v>
      </c>
      <c r="S166" s="92">
        <v>202212</v>
      </c>
      <c r="T166" s="92">
        <v>202212</v>
      </c>
      <c r="U166" s="102" t="s">
        <v>60</v>
      </c>
      <c r="V166" s="108"/>
      <c r="W166" s="103">
        <v>911311</v>
      </c>
      <c r="X166" s="103" t="s">
        <v>62</v>
      </c>
      <c r="Y166" s="99">
        <f t="shared" si="52"/>
        <v>4673.2700000000004</v>
      </c>
      <c r="Z166" s="99">
        <f t="shared" si="53"/>
        <v>373.27</v>
      </c>
      <c r="AA166" s="100">
        <f t="shared" si="54"/>
        <v>4300</v>
      </c>
      <c r="AB166" s="110"/>
      <c r="AC166" s="110"/>
      <c r="AD166" s="111">
        <v>4673.2700000000004</v>
      </c>
      <c r="AE166" s="110">
        <v>0</v>
      </c>
      <c r="AF166" s="110">
        <v>0</v>
      </c>
      <c r="AG166" s="100">
        <v>0</v>
      </c>
      <c r="AH166" s="100">
        <v>0</v>
      </c>
      <c r="AI166" s="110">
        <v>0</v>
      </c>
      <c r="AJ166" s="110">
        <v>0</v>
      </c>
      <c r="AK166" s="11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10">
        <v>0</v>
      </c>
      <c r="AR166" s="100">
        <v>373.27</v>
      </c>
      <c r="AS166" s="100">
        <v>0</v>
      </c>
      <c r="AT166" s="110">
        <v>0</v>
      </c>
      <c r="AU166" s="55"/>
      <c r="AV166" s="26"/>
      <c r="AW166" s="58"/>
      <c r="AX166" s="26"/>
      <c r="AY166" s="58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s="101" customFormat="1" x14ac:dyDescent="0.2">
      <c r="A167" s="26"/>
      <c r="B167" s="102">
        <v>44</v>
      </c>
      <c r="C167" s="103"/>
      <c r="D167" s="103"/>
      <c r="E167" s="103" t="s">
        <v>552</v>
      </c>
      <c r="F167" s="103" t="s">
        <v>65</v>
      </c>
      <c r="G167" s="104" t="s">
        <v>553</v>
      </c>
      <c r="H167" s="105">
        <v>44758</v>
      </c>
      <c r="I167" s="106"/>
      <c r="J167" s="107"/>
      <c r="K167" s="102"/>
      <c r="L167" s="103" t="s">
        <v>522</v>
      </c>
      <c r="M167" s="102"/>
      <c r="N167" s="97"/>
      <c r="O167" s="92"/>
      <c r="P167" s="107"/>
      <c r="Q167" s="102"/>
      <c r="R167" s="92"/>
      <c r="S167" s="92"/>
      <c r="T167" s="92"/>
      <c r="U167" s="102"/>
      <c r="V167" s="108"/>
      <c r="W167" s="103"/>
      <c r="X167" s="103"/>
      <c r="Y167" s="99">
        <f t="shared" si="52"/>
        <v>4673.2700000000004</v>
      </c>
      <c r="Z167" s="99">
        <f t="shared" ref="Z167:Z168" si="55">SUM(AQ167:AT167)</f>
        <v>373.27</v>
      </c>
      <c r="AA167" s="100">
        <f t="shared" si="54"/>
        <v>4300</v>
      </c>
      <c r="AB167" s="110"/>
      <c r="AC167" s="110"/>
      <c r="AD167" s="111">
        <v>4673.2700000000004</v>
      </c>
      <c r="AE167" s="110"/>
      <c r="AF167" s="110"/>
      <c r="AG167" s="100"/>
      <c r="AH167" s="100"/>
      <c r="AI167" s="110"/>
      <c r="AJ167" s="110"/>
      <c r="AK167" s="110"/>
      <c r="AL167" s="100"/>
      <c r="AM167" s="100"/>
      <c r="AN167" s="100"/>
      <c r="AO167" s="100"/>
      <c r="AP167" s="100"/>
      <c r="AQ167" s="110"/>
      <c r="AR167" s="100">
        <v>373.27</v>
      </c>
      <c r="AS167" s="100"/>
      <c r="AT167" s="110"/>
      <c r="AU167" s="55"/>
      <c r="AV167" s="26"/>
      <c r="AW167" s="58"/>
      <c r="AX167" s="26"/>
      <c r="AY167" s="58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</row>
    <row r="168" spans="1:64" s="26" customFormat="1" ht="12.75" customHeight="1" x14ac:dyDescent="0.2">
      <c r="B168" s="91"/>
      <c r="C168" s="92" t="s">
        <v>511</v>
      </c>
      <c r="D168" s="92" t="s">
        <v>512</v>
      </c>
      <c r="E168" s="92"/>
      <c r="F168" s="92"/>
      <c r="G168" s="92"/>
      <c r="H168" s="94"/>
      <c r="I168" s="95" t="s">
        <v>52</v>
      </c>
      <c r="J168" s="96" t="s">
        <v>158</v>
      </c>
      <c r="K168" s="91">
        <v>114</v>
      </c>
      <c r="L168" s="103" t="s">
        <v>522</v>
      </c>
      <c r="M168" s="91" t="s">
        <v>115</v>
      </c>
      <c r="N168" s="97" t="s">
        <v>520</v>
      </c>
      <c r="O168" s="92" t="s">
        <v>517</v>
      </c>
      <c r="P168" s="96" t="s">
        <v>58</v>
      </c>
      <c r="Q168" s="91" t="s">
        <v>163</v>
      </c>
      <c r="R168" s="92">
        <v>202212</v>
      </c>
      <c r="S168" s="92">
        <v>202212</v>
      </c>
      <c r="T168" s="92">
        <v>202212</v>
      </c>
      <c r="U168" s="91" t="s">
        <v>60</v>
      </c>
      <c r="V168" s="97"/>
      <c r="W168" s="98">
        <v>632236</v>
      </c>
      <c r="X168" s="92" t="s">
        <v>62</v>
      </c>
      <c r="Y168" s="99">
        <f t="shared" si="52"/>
        <v>0</v>
      </c>
      <c r="Z168" s="99">
        <f t="shared" si="55"/>
        <v>0</v>
      </c>
      <c r="AA168" s="100">
        <f t="shared" si="54"/>
        <v>0</v>
      </c>
      <c r="AB168" s="100"/>
      <c r="AC168" s="100"/>
      <c r="AD168" s="100"/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/>
      <c r="AS168" s="100">
        <v>0</v>
      </c>
      <c r="AT168" s="100">
        <v>0</v>
      </c>
      <c r="AU168" s="55"/>
    </row>
    <row r="169" spans="1:64" x14ac:dyDescent="0.2">
      <c r="B169" s="155"/>
      <c r="C169" s="155"/>
      <c r="D169" s="155"/>
      <c r="E169" s="155"/>
      <c r="F169" s="155"/>
      <c r="G169" s="155"/>
      <c r="H169" s="155"/>
      <c r="I169" s="156"/>
      <c r="J169" s="157"/>
      <c r="K169" s="157"/>
      <c r="L169" s="155"/>
      <c r="M169" s="157"/>
      <c r="N169" s="158"/>
      <c r="O169" s="155"/>
      <c r="P169" s="157"/>
      <c r="Q169" s="157"/>
      <c r="R169" s="155"/>
      <c r="S169" s="155"/>
      <c r="T169" s="155"/>
      <c r="U169" s="155"/>
      <c r="V169" s="159"/>
      <c r="W169" s="155"/>
      <c r="X169" s="155"/>
      <c r="Y169" s="160">
        <f t="shared" ref="Y169:AT169" si="56">SUM(Y150:Y168)</f>
        <v>88204.020000000019</v>
      </c>
      <c r="Z169" s="160">
        <f t="shared" si="56"/>
        <v>8785.010000000002</v>
      </c>
      <c r="AA169" s="160">
        <f t="shared" si="56"/>
        <v>79419.010000000009</v>
      </c>
      <c r="AB169" s="160">
        <f t="shared" si="56"/>
        <v>0</v>
      </c>
      <c r="AC169" s="160">
        <f t="shared" si="56"/>
        <v>0</v>
      </c>
      <c r="AD169" s="160">
        <f t="shared" si="56"/>
        <v>88204.020000000019</v>
      </c>
      <c r="AE169" s="160">
        <f t="shared" si="56"/>
        <v>0</v>
      </c>
      <c r="AF169" s="160">
        <f t="shared" si="56"/>
        <v>0</v>
      </c>
      <c r="AG169" s="160">
        <f t="shared" si="56"/>
        <v>0</v>
      </c>
      <c r="AH169" s="160">
        <f t="shared" si="56"/>
        <v>0</v>
      </c>
      <c r="AI169" s="160">
        <f t="shared" si="56"/>
        <v>0</v>
      </c>
      <c r="AJ169" s="160">
        <f t="shared" si="56"/>
        <v>0</v>
      </c>
      <c r="AK169" s="160">
        <f t="shared" si="56"/>
        <v>0</v>
      </c>
      <c r="AL169" s="160">
        <f t="shared" si="56"/>
        <v>0</v>
      </c>
      <c r="AM169" s="160">
        <f t="shared" si="56"/>
        <v>0</v>
      </c>
      <c r="AN169" s="160">
        <f t="shared" si="56"/>
        <v>0</v>
      </c>
      <c r="AO169" s="160">
        <f t="shared" si="56"/>
        <v>0</v>
      </c>
      <c r="AP169" s="160">
        <f t="shared" si="56"/>
        <v>0</v>
      </c>
      <c r="AQ169" s="160">
        <f t="shared" si="56"/>
        <v>0</v>
      </c>
      <c r="AR169" s="160">
        <f t="shared" si="56"/>
        <v>7785.010000000002</v>
      </c>
      <c r="AS169" s="160">
        <f t="shared" si="56"/>
        <v>1000</v>
      </c>
      <c r="AT169" s="160">
        <f t="shared" si="56"/>
        <v>0</v>
      </c>
    </row>
    <row r="173" spans="1:64" x14ac:dyDescent="0.2">
      <c r="Y173" s="7" t="e">
        <f>SUM(#REF!+Y135+Y169)</f>
        <v>#REF!</v>
      </c>
    </row>
  </sheetData>
  <printOptions horizontalCentered="1"/>
  <pageMargins left="0" right="0" top="0.35433070866141736" bottom="0.35433070866141736" header="0.31496062992125984" footer="0.31496062992125984"/>
  <pageSetup scale="6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34"/>
  <sheetViews>
    <sheetView topLeftCell="A10" workbookViewId="0">
      <selection sqref="A1:AT134"/>
    </sheetView>
  </sheetViews>
  <sheetFormatPr baseColWidth="10" defaultColWidth="11.42578125" defaultRowHeight="12" outlineLevelRow="2" x14ac:dyDescent="0.2"/>
  <cols>
    <col min="1" max="1" width="2.85546875" style="1" bestFit="1" customWidth="1"/>
    <col min="2" max="2" width="4.7109375" style="1" customWidth="1"/>
    <col min="3" max="3" width="16.42578125" style="1" hidden="1" customWidth="1"/>
    <col min="4" max="4" width="20.7109375" style="1" hidden="1" customWidth="1"/>
    <col min="5" max="5" width="11.140625" style="1" customWidth="1"/>
    <col min="6" max="6" width="15.42578125" style="1" customWidth="1"/>
    <col min="7" max="7" width="11.7109375" style="1" customWidth="1"/>
    <col min="8" max="8" width="15.42578125" style="1" hidden="1" customWidth="1"/>
    <col min="9" max="9" width="12.28515625" style="3" hidden="1" customWidth="1"/>
    <col min="10" max="10" width="11.140625" style="4" hidden="1" customWidth="1"/>
    <col min="11" max="11" width="10.5703125" style="4" hidden="1" customWidth="1"/>
    <col min="12" max="12" width="27.5703125" style="1" customWidth="1"/>
    <col min="13" max="13" width="7.7109375" style="4" hidden="1" customWidth="1"/>
    <col min="14" max="14" width="10" style="5" customWidth="1"/>
    <col min="15" max="15" width="30.140625" style="1" customWidth="1"/>
    <col min="16" max="16" width="12.85546875" style="4" hidden="1" customWidth="1"/>
    <col min="17" max="17" width="7.140625" style="4" hidden="1" customWidth="1"/>
    <col min="18" max="19" width="7.7109375" style="1" hidden="1" customWidth="1"/>
    <col min="20" max="20" width="9.28515625" style="1" hidden="1" customWidth="1"/>
    <col min="21" max="21" width="6" style="1" hidden="1" customWidth="1"/>
    <col min="22" max="22" width="7.42578125" style="6" hidden="1" customWidth="1"/>
    <col min="23" max="23" width="8.7109375" style="1" hidden="1" customWidth="1"/>
    <col min="24" max="24" width="9.85546875" style="1" hidden="1" customWidth="1"/>
    <col min="25" max="25" width="13.42578125" style="7" bestFit="1" customWidth="1"/>
    <col min="26" max="26" width="13.85546875" style="8" customWidth="1"/>
    <col min="27" max="27" width="13.42578125" style="8" bestFit="1" customWidth="1"/>
    <col min="28" max="28" width="12.28515625" style="8" hidden="1" customWidth="1"/>
    <col min="29" max="29" width="12.85546875" style="8" hidden="1" customWidth="1"/>
    <col min="30" max="30" width="13.42578125" style="8" hidden="1" customWidth="1"/>
    <col min="31" max="31" width="12.140625" style="8" hidden="1" customWidth="1"/>
    <col min="32" max="32" width="9.7109375" style="8" hidden="1" customWidth="1"/>
    <col min="33" max="33" width="11.140625" style="8" hidden="1" customWidth="1"/>
    <col min="34" max="34" width="10.42578125" style="8" hidden="1" customWidth="1"/>
    <col min="35" max="35" width="13.5703125" style="8" hidden="1" customWidth="1"/>
    <col min="36" max="37" width="12.42578125" style="8" hidden="1" customWidth="1"/>
    <col min="38" max="38" width="12.7109375" style="8" bestFit="1" customWidth="1"/>
    <col min="39" max="40" width="10.85546875" style="8" hidden="1" customWidth="1"/>
    <col min="41" max="41" width="11.85546875" style="8" hidden="1" customWidth="1"/>
    <col min="42" max="42" width="13.5703125" style="8" hidden="1" customWidth="1"/>
    <col min="43" max="43" width="10" style="8" hidden="1" customWidth="1"/>
    <col min="44" max="44" width="13.140625" style="8" bestFit="1" customWidth="1"/>
    <col min="45" max="45" width="11" style="8" customWidth="1"/>
    <col min="46" max="46" width="10" style="8" bestFit="1" customWidth="1"/>
    <col min="47" max="47" width="11.42578125" style="9" customWidth="1"/>
    <col min="48" max="48" width="12.28515625" style="1" bestFit="1" customWidth="1"/>
    <col min="49" max="49" width="11.42578125" style="1" customWidth="1"/>
    <col min="50" max="16384" width="11.42578125" style="1"/>
  </cols>
  <sheetData>
    <row r="2" spans="1:105" x14ac:dyDescent="0.2">
      <c r="B2" s="2" t="s">
        <v>0</v>
      </c>
    </row>
    <row r="3" spans="1:105" x14ac:dyDescent="0.2">
      <c r="B3" s="2" t="s">
        <v>1</v>
      </c>
    </row>
    <row r="4" spans="1:105" s="10" customFormat="1" ht="15.75" x14ac:dyDescent="0.25">
      <c r="B4" s="11" t="s">
        <v>614</v>
      </c>
      <c r="I4" s="12"/>
      <c r="J4" s="13"/>
      <c r="K4" s="13"/>
      <c r="M4" s="13"/>
      <c r="N4" s="14"/>
      <c r="P4" s="13"/>
      <c r="Q4" s="13"/>
      <c r="V4" s="15"/>
      <c r="Y4" s="16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8"/>
    </row>
    <row r="5" spans="1:105" x14ac:dyDescent="0.2">
      <c r="B5" s="2" t="s">
        <v>3</v>
      </c>
    </row>
    <row r="6" spans="1:105" ht="16.5" customHeight="1" x14ac:dyDescent="0.2"/>
    <row r="7" spans="1:105" ht="5.25" customHeight="1" x14ac:dyDescent="0.2">
      <c r="B7" s="19"/>
      <c r="C7" s="19"/>
      <c r="D7" s="19"/>
      <c r="E7" s="19"/>
      <c r="F7" s="19"/>
      <c r="G7" s="19"/>
      <c r="H7" s="19"/>
      <c r="I7" s="20"/>
      <c r="J7" s="21"/>
      <c r="K7" s="21"/>
      <c r="L7" s="19"/>
      <c r="M7" s="21"/>
      <c r="N7" s="22"/>
      <c r="O7" s="19"/>
      <c r="P7" s="21"/>
      <c r="Q7" s="21"/>
      <c r="R7" s="19"/>
      <c r="S7" s="19"/>
      <c r="T7" s="19"/>
      <c r="U7" s="19"/>
      <c r="V7" s="23"/>
      <c r="W7" s="19"/>
      <c r="X7" s="19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5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</row>
    <row r="8" spans="1:105" ht="5.25" customHeight="1" x14ac:dyDescent="0.2">
      <c r="B8" s="26"/>
      <c r="C8" s="26"/>
      <c r="D8" s="26"/>
      <c r="E8" s="26"/>
      <c r="F8" s="26"/>
      <c r="G8" s="26"/>
      <c r="H8" s="26"/>
      <c r="I8" s="27"/>
      <c r="J8" s="28"/>
      <c r="K8" s="28"/>
      <c r="L8" s="26"/>
      <c r="M8" s="28"/>
      <c r="N8" s="29"/>
      <c r="O8" s="26"/>
      <c r="P8" s="28"/>
      <c r="Q8" s="28"/>
      <c r="R8" s="26"/>
      <c r="S8" s="26"/>
      <c r="T8" s="26"/>
      <c r="U8" s="26"/>
      <c r="V8" s="30"/>
      <c r="W8" s="26"/>
      <c r="X8" s="26"/>
      <c r="AU8" s="3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</row>
    <row r="9" spans="1:105" ht="5.25" customHeight="1" x14ac:dyDescent="0.2">
      <c r="B9" s="32"/>
      <c r="C9" s="32"/>
      <c r="D9" s="32"/>
      <c r="E9" s="32"/>
      <c r="F9" s="32"/>
      <c r="G9" s="32"/>
      <c r="H9" s="32"/>
      <c r="I9" s="33"/>
      <c r="J9" s="34"/>
      <c r="K9" s="34"/>
      <c r="L9" s="32"/>
      <c r="M9" s="34"/>
      <c r="N9" s="35"/>
      <c r="O9" s="32"/>
      <c r="P9" s="34"/>
      <c r="Q9" s="34"/>
      <c r="R9" s="32"/>
      <c r="S9" s="32"/>
      <c r="T9" s="32"/>
      <c r="U9" s="32"/>
      <c r="V9" s="36"/>
      <c r="W9" s="32"/>
      <c r="X9" s="3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8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</row>
    <row r="10" spans="1:105" ht="54.75" customHeight="1" x14ac:dyDescent="0.2">
      <c r="B10" s="39" t="s">
        <v>4</v>
      </c>
      <c r="C10" s="39" t="s">
        <v>5</v>
      </c>
      <c r="D10" s="39" t="s">
        <v>6</v>
      </c>
      <c r="E10" s="39" t="s">
        <v>7</v>
      </c>
      <c r="F10" s="39" t="s">
        <v>8</v>
      </c>
      <c r="G10" s="39" t="s">
        <v>9</v>
      </c>
      <c r="H10" s="39" t="s">
        <v>10</v>
      </c>
      <c r="I10" s="40" t="s">
        <v>11</v>
      </c>
      <c r="J10" s="39" t="s">
        <v>12</v>
      </c>
      <c r="K10" s="39" t="s">
        <v>13</v>
      </c>
      <c r="L10" s="39" t="s">
        <v>14</v>
      </c>
      <c r="M10" s="39" t="s">
        <v>15</v>
      </c>
      <c r="N10" s="41" t="s">
        <v>16</v>
      </c>
      <c r="O10" s="39" t="s">
        <v>17</v>
      </c>
      <c r="P10" s="39" t="s">
        <v>18</v>
      </c>
      <c r="Q10" s="39" t="s">
        <v>19</v>
      </c>
      <c r="R10" s="39" t="s">
        <v>20</v>
      </c>
      <c r="S10" s="39" t="s">
        <v>21</v>
      </c>
      <c r="T10" s="39" t="s">
        <v>22</v>
      </c>
      <c r="U10" s="39" t="s">
        <v>23</v>
      </c>
      <c r="V10" s="42" t="s">
        <v>24</v>
      </c>
      <c r="W10" s="39" t="s">
        <v>25</v>
      </c>
      <c r="X10" s="39" t="s">
        <v>26</v>
      </c>
      <c r="Y10" s="43" t="s">
        <v>27</v>
      </c>
      <c r="Z10" s="44" t="s">
        <v>28</v>
      </c>
      <c r="AA10" s="44" t="s">
        <v>29</v>
      </c>
      <c r="AB10" s="44" t="s">
        <v>30</v>
      </c>
      <c r="AC10" s="44" t="s">
        <v>31</v>
      </c>
      <c r="AD10" s="44" t="s">
        <v>32</v>
      </c>
      <c r="AE10" s="44" t="s">
        <v>33</v>
      </c>
      <c r="AF10" s="44" t="s">
        <v>34</v>
      </c>
      <c r="AG10" s="44" t="s">
        <v>35</v>
      </c>
      <c r="AH10" s="44" t="s">
        <v>36</v>
      </c>
      <c r="AI10" s="44" t="s">
        <v>607</v>
      </c>
      <c r="AJ10" s="44" t="s">
        <v>38</v>
      </c>
      <c r="AK10" s="44" t="s">
        <v>608</v>
      </c>
      <c r="AL10" s="44" t="s">
        <v>39</v>
      </c>
      <c r="AM10" s="44" t="s">
        <v>40</v>
      </c>
      <c r="AN10" s="44" t="s">
        <v>41</v>
      </c>
      <c r="AO10" s="228" t="s">
        <v>609</v>
      </c>
      <c r="AP10" s="44" t="s">
        <v>43</v>
      </c>
      <c r="AQ10" s="44" t="s">
        <v>610</v>
      </c>
      <c r="AR10" s="44" t="s">
        <v>45</v>
      </c>
      <c r="AS10" s="44" t="s">
        <v>36</v>
      </c>
      <c r="AT10" s="44" t="s">
        <v>46</v>
      </c>
    </row>
    <row r="11" spans="1:105" s="26" customFormat="1" ht="15" x14ac:dyDescent="0.25">
      <c r="A11" s="26">
        <v>1</v>
      </c>
      <c r="B11" s="45">
        <v>1</v>
      </c>
      <c r="C11" s="46" t="s">
        <v>47</v>
      </c>
      <c r="D11" s="46" t="s">
        <v>48</v>
      </c>
      <c r="E11" s="46" t="s">
        <v>49</v>
      </c>
      <c r="F11" s="46" t="s">
        <v>50</v>
      </c>
      <c r="G11" s="47" t="s">
        <v>51</v>
      </c>
      <c r="H11" s="48">
        <v>44439</v>
      </c>
      <c r="I11" s="49" t="s">
        <v>52</v>
      </c>
      <c r="J11" s="50" t="s">
        <v>53</v>
      </c>
      <c r="K11" s="45">
        <v>111</v>
      </c>
      <c r="L11" s="46" t="s">
        <v>54</v>
      </c>
      <c r="M11" s="45" t="s">
        <v>55</v>
      </c>
      <c r="N11" s="51" t="s">
        <v>56</v>
      </c>
      <c r="O11" s="46" t="s">
        <v>57</v>
      </c>
      <c r="P11" s="50" t="s">
        <v>58</v>
      </c>
      <c r="Q11" s="45" t="s">
        <v>59</v>
      </c>
      <c r="R11" s="46">
        <v>202219</v>
      </c>
      <c r="S11" s="46">
        <v>202219</v>
      </c>
      <c r="T11" s="46">
        <v>202219</v>
      </c>
      <c r="U11" s="45" t="s">
        <v>60</v>
      </c>
      <c r="V11" s="52"/>
      <c r="W11" s="52" t="s">
        <v>61</v>
      </c>
      <c r="X11" s="46" t="s">
        <v>62</v>
      </c>
      <c r="Y11" s="53">
        <f>SUM(AB11:AP11)</f>
        <v>66500.47</v>
      </c>
      <c r="Z11" s="53">
        <f t="shared" ref="Z11:Z22" si="0">SUM(AQ11:AT11)</f>
        <v>18085.419999999998</v>
      </c>
      <c r="AA11" s="54">
        <f t="shared" ref="AA11:AA20" si="1">SUM(Y11-Z11)</f>
        <v>48415.05</v>
      </c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>
        <v>66500.47</v>
      </c>
      <c r="AP11" s="54"/>
      <c r="AQ11" s="54"/>
      <c r="AR11" s="54">
        <v>18085.419999999998</v>
      </c>
      <c r="AS11" s="54">
        <v>0</v>
      </c>
      <c r="AT11" s="54">
        <v>0</v>
      </c>
      <c r="AU11" s="55"/>
    </row>
    <row r="12" spans="1:105" s="26" customFormat="1" ht="15" x14ac:dyDescent="0.25">
      <c r="B12" s="45"/>
      <c r="C12" s="46"/>
      <c r="D12" s="46"/>
      <c r="E12" s="46"/>
      <c r="F12" s="46"/>
      <c r="G12" s="47"/>
      <c r="H12" s="48"/>
      <c r="I12" s="49"/>
      <c r="J12" s="50"/>
      <c r="K12" s="45"/>
      <c r="L12" s="46"/>
      <c r="M12" s="45"/>
      <c r="N12" s="51"/>
      <c r="O12" s="46"/>
      <c r="P12" s="50"/>
      <c r="Q12" s="45"/>
      <c r="R12" s="46"/>
      <c r="S12" s="46"/>
      <c r="T12" s="46"/>
      <c r="U12" s="45"/>
      <c r="V12" s="52"/>
      <c r="W12" s="52"/>
      <c r="X12" s="46"/>
      <c r="Y12" s="202">
        <f>SUM(Y11)</f>
        <v>66500.47</v>
      </c>
      <c r="Z12" s="202">
        <f t="shared" ref="Z12:AT12" si="2">SUM(Z11)</f>
        <v>18085.419999999998</v>
      </c>
      <c r="AA12" s="202">
        <f t="shared" si="2"/>
        <v>48415.05</v>
      </c>
      <c r="AB12" s="202">
        <f t="shared" si="2"/>
        <v>0</v>
      </c>
      <c r="AC12" s="202">
        <f t="shared" si="2"/>
        <v>0</v>
      </c>
      <c r="AD12" s="202">
        <f t="shared" si="2"/>
        <v>0</v>
      </c>
      <c r="AE12" s="202">
        <f t="shared" si="2"/>
        <v>0</v>
      </c>
      <c r="AF12" s="202">
        <f t="shared" si="2"/>
        <v>0</v>
      </c>
      <c r="AG12" s="202">
        <f t="shared" si="2"/>
        <v>0</v>
      </c>
      <c r="AH12" s="202">
        <f t="shared" si="2"/>
        <v>0</v>
      </c>
      <c r="AI12" s="202">
        <f t="shared" si="2"/>
        <v>0</v>
      </c>
      <c r="AJ12" s="202">
        <f t="shared" si="2"/>
        <v>0</v>
      </c>
      <c r="AK12" s="202">
        <f t="shared" si="2"/>
        <v>0</v>
      </c>
      <c r="AL12" s="202">
        <f t="shared" si="2"/>
        <v>0</v>
      </c>
      <c r="AM12" s="202">
        <f t="shared" si="2"/>
        <v>0</v>
      </c>
      <c r="AN12" s="202">
        <f t="shared" si="2"/>
        <v>0</v>
      </c>
      <c r="AO12" s="202">
        <f t="shared" si="2"/>
        <v>66500.47</v>
      </c>
      <c r="AP12" s="202">
        <f t="shared" si="2"/>
        <v>0</v>
      </c>
      <c r="AQ12" s="202">
        <f t="shared" si="2"/>
        <v>0</v>
      </c>
      <c r="AR12" s="202">
        <f t="shared" si="2"/>
        <v>18085.419999999998</v>
      </c>
      <c r="AS12" s="202">
        <f t="shared" si="2"/>
        <v>0</v>
      </c>
      <c r="AT12" s="202">
        <f t="shared" si="2"/>
        <v>0</v>
      </c>
      <c r="AU12" s="55"/>
    </row>
    <row r="13" spans="1:105" s="26" customFormat="1" ht="15" x14ac:dyDescent="0.25">
      <c r="A13" s="26">
        <v>2</v>
      </c>
      <c r="B13" s="45">
        <v>2</v>
      </c>
      <c r="C13" s="46" t="s">
        <v>63</v>
      </c>
      <c r="D13" s="46" t="s">
        <v>64</v>
      </c>
      <c r="E13" s="46" t="s">
        <v>65</v>
      </c>
      <c r="F13" s="46" t="s">
        <v>66</v>
      </c>
      <c r="G13" s="47" t="s">
        <v>67</v>
      </c>
      <c r="H13" s="48">
        <v>44439</v>
      </c>
      <c r="I13" s="49" t="s">
        <v>52</v>
      </c>
      <c r="J13" s="50" t="s">
        <v>53</v>
      </c>
      <c r="K13" s="45">
        <v>111</v>
      </c>
      <c r="L13" s="46" t="s">
        <v>68</v>
      </c>
      <c r="M13" s="45" t="s">
        <v>55</v>
      </c>
      <c r="N13" s="51" t="s">
        <v>69</v>
      </c>
      <c r="O13" s="46" t="s">
        <v>70</v>
      </c>
      <c r="P13" s="50" t="s">
        <v>58</v>
      </c>
      <c r="Q13" s="45" t="s">
        <v>59</v>
      </c>
      <c r="R13" s="46">
        <v>202219</v>
      </c>
      <c r="S13" s="46">
        <v>202219</v>
      </c>
      <c r="T13" s="46">
        <v>202219</v>
      </c>
      <c r="U13" s="45" t="s">
        <v>60</v>
      </c>
      <c r="V13" s="51"/>
      <c r="W13" s="52" t="s">
        <v>71</v>
      </c>
      <c r="X13" s="46" t="s">
        <v>62</v>
      </c>
      <c r="Y13" s="53">
        <f t="shared" ref="Y13:Y22" si="3">SUM(AB13:AP13)</f>
        <v>45699.41</v>
      </c>
      <c r="Z13" s="53">
        <f t="shared" si="0"/>
        <v>10069.57</v>
      </c>
      <c r="AA13" s="54">
        <f t="shared" si="1"/>
        <v>35629.840000000004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>
        <v>45699.41</v>
      </c>
      <c r="AP13" s="54"/>
      <c r="AQ13" s="54"/>
      <c r="AR13" s="54">
        <v>10069.57</v>
      </c>
      <c r="AS13" s="54">
        <v>0</v>
      </c>
      <c r="AT13" s="54">
        <v>0</v>
      </c>
      <c r="AU13" s="55"/>
      <c r="AW13" s="58"/>
      <c r="AY13" s="58"/>
    </row>
    <row r="14" spans="1:105" s="26" customFormat="1" ht="15" x14ac:dyDescent="0.25">
      <c r="B14" s="45"/>
      <c r="C14" s="46"/>
      <c r="D14" s="46"/>
      <c r="E14" s="46"/>
      <c r="F14" s="46"/>
      <c r="G14" s="47"/>
      <c r="H14" s="48"/>
      <c r="I14" s="49"/>
      <c r="J14" s="50"/>
      <c r="K14" s="45"/>
      <c r="L14" s="46"/>
      <c r="M14" s="45"/>
      <c r="N14" s="51"/>
      <c r="O14" s="46"/>
      <c r="P14" s="50"/>
      <c r="Q14" s="45"/>
      <c r="R14" s="46"/>
      <c r="S14" s="46"/>
      <c r="T14" s="46"/>
      <c r="U14" s="45"/>
      <c r="V14" s="51"/>
      <c r="W14" s="52"/>
      <c r="X14" s="46"/>
      <c r="Y14" s="202">
        <f>SUM(Y13)</f>
        <v>45699.41</v>
      </c>
      <c r="Z14" s="202">
        <f t="shared" ref="Z14:AT14" si="4">SUM(Z13)</f>
        <v>10069.57</v>
      </c>
      <c r="AA14" s="202">
        <f t="shared" si="4"/>
        <v>35629.840000000004</v>
      </c>
      <c r="AB14" s="202">
        <f t="shared" si="4"/>
        <v>0</v>
      </c>
      <c r="AC14" s="202">
        <f t="shared" si="4"/>
        <v>0</v>
      </c>
      <c r="AD14" s="202">
        <f t="shared" si="4"/>
        <v>0</v>
      </c>
      <c r="AE14" s="202">
        <f t="shared" si="4"/>
        <v>0</v>
      </c>
      <c r="AF14" s="202">
        <f t="shared" si="4"/>
        <v>0</v>
      </c>
      <c r="AG14" s="202">
        <f t="shared" si="4"/>
        <v>0</v>
      </c>
      <c r="AH14" s="202">
        <f t="shared" si="4"/>
        <v>0</v>
      </c>
      <c r="AI14" s="202">
        <f t="shared" si="4"/>
        <v>0</v>
      </c>
      <c r="AJ14" s="202">
        <f t="shared" si="4"/>
        <v>0</v>
      </c>
      <c r="AK14" s="202">
        <f t="shared" si="4"/>
        <v>0</v>
      </c>
      <c r="AL14" s="202">
        <f t="shared" si="4"/>
        <v>0</v>
      </c>
      <c r="AM14" s="202">
        <f t="shared" si="4"/>
        <v>0</v>
      </c>
      <c r="AN14" s="202">
        <f t="shared" si="4"/>
        <v>0</v>
      </c>
      <c r="AO14" s="202">
        <f t="shared" si="4"/>
        <v>45699.41</v>
      </c>
      <c r="AP14" s="202">
        <f t="shared" si="4"/>
        <v>0</v>
      </c>
      <c r="AQ14" s="202">
        <f t="shared" si="4"/>
        <v>0</v>
      </c>
      <c r="AR14" s="202">
        <f t="shared" si="4"/>
        <v>10069.57</v>
      </c>
      <c r="AS14" s="202">
        <f t="shared" si="4"/>
        <v>0</v>
      </c>
      <c r="AT14" s="202">
        <f t="shared" si="4"/>
        <v>0</v>
      </c>
      <c r="AU14" s="55"/>
      <c r="AW14" s="58"/>
      <c r="AY14" s="58"/>
    </row>
    <row r="15" spans="1:105" s="26" customFormat="1" ht="15" x14ac:dyDescent="0.25">
      <c r="A15" s="26">
        <v>3</v>
      </c>
      <c r="B15" s="45">
        <v>3</v>
      </c>
      <c r="C15" s="46" t="s">
        <v>72</v>
      </c>
      <c r="D15" s="46" t="s">
        <v>73</v>
      </c>
      <c r="E15" s="46" t="s">
        <v>74</v>
      </c>
      <c r="F15" s="46" t="s">
        <v>74</v>
      </c>
      <c r="G15" s="47" t="s">
        <v>75</v>
      </c>
      <c r="H15" s="48">
        <v>44439</v>
      </c>
      <c r="I15" s="49" t="s">
        <v>52</v>
      </c>
      <c r="J15" s="50" t="s">
        <v>53</v>
      </c>
      <c r="K15" s="45">
        <v>111</v>
      </c>
      <c r="L15" s="46" t="s">
        <v>76</v>
      </c>
      <c r="M15" s="45" t="s">
        <v>55</v>
      </c>
      <c r="N15" s="51" t="s">
        <v>77</v>
      </c>
      <c r="O15" s="46" t="s">
        <v>78</v>
      </c>
      <c r="P15" s="50" t="s">
        <v>58</v>
      </c>
      <c r="Q15" s="45" t="s">
        <v>59</v>
      </c>
      <c r="R15" s="46">
        <v>202219</v>
      </c>
      <c r="S15" s="46">
        <v>202219</v>
      </c>
      <c r="T15" s="46">
        <v>202219</v>
      </c>
      <c r="U15" s="45" t="s">
        <v>60</v>
      </c>
      <c r="V15" s="51"/>
      <c r="W15" s="52" t="s">
        <v>79</v>
      </c>
      <c r="X15" s="46" t="s">
        <v>62</v>
      </c>
      <c r="Y15" s="53">
        <f t="shared" si="3"/>
        <v>30477.119999999999</v>
      </c>
      <c r="Z15" s="53">
        <f t="shared" si="0"/>
        <v>5893.34</v>
      </c>
      <c r="AA15" s="54">
        <f t="shared" si="1"/>
        <v>24583.78</v>
      </c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>
        <v>30477.119999999999</v>
      </c>
      <c r="AP15" s="54"/>
      <c r="AQ15" s="54"/>
      <c r="AR15" s="54">
        <v>5893.34</v>
      </c>
      <c r="AS15" s="54">
        <v>0</v>
      </c>
      <c r="AT15" s="54">
        <v>0</v>
      </c>
      <c r="AU15" s="55"/>
    </row>
    <row r="16" spans="1:105" s="26" customFormat="1" ht="15" x14ac:dyDescent="0.25">
      <c r="A16" s="26">
        <v>4</v>
      </c>
      <c r="B16" s="45">
        <v>4</v>
      </c>
      <c r="C16" s="46" t="s">
        <v>80</v>
      </c>
      <c r="D16" s="46" t="s">
        <v>81</v>
      </c>
      <c r="E16" s="46" t="s">
        <v>65</v>
      </c>
      <c r="F16" s="46" t="s">
        <v>65</v>
      </c>
      <c r="G16" s="47" t="s">
        <v>82</v>
      </c>
      <c r="H16" s="48">
        <v>44439</v>
      </c>
      <c r="I16" s="49" t="s">
        <v>52</v>
      </c>
      <c r="J16" s="50" t="s">
        <v>53</v>
      </c>
      <c r="K16" s="45">
        <v>111</v>
      </c>
      <c r="L16" s="46" t="s">
        <v>83</v>
      </c>
      <c r="M16" s="45" t="s">
        <v>55</v>
      </c>
      <c r="N16" s="51" t="s">
        <v>77</v>
      </c>
      <c r="O16" s="46" t="s">
        <v>78</v>
      </c>
      <c r="P16" s="50" t="s">
        <v>58</v>
      </c>
      <c r="Q16" s="45" t="s">
        <v>59</v>
      </c>
      <c r="R16" s="46">
        <v>202219</v>
      </c>
      <c r="S16" s="46">
        <v>202219</v>
      </c>
      <c r="T16" s="46">
        <v>202219</v>
      </c>
      <c r="U16" s="45" t="s">
        <v>60</v>
      </c>
      <c r="V16" s="51"/>
      <c r="W16" s="52" t="s">
        <v>84</v>
      </c>
      <c r="X16" s="46" t="s">
        <v>62</v>
      </c>
      <c r="Y16" s="53">
        <f t="shared" si="3"/>
        <v>30477.119999999999</v>
      </c>
      <c r="Z16" s="53">
        <f t="shared" si="0"/>
        <v>5893.34</v>
      </c>
      <c r="AA16" s="54">
        <f t="shared" si="1"/>
        <v>24583.78</v>
      </c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>
        <v>30477.119999999999</v>
      </c>
      <c r="AP16" s="54"/>
      <c r="AQ16" s="54"/>
      <c r="AR16" s="54">
        <v>5893.34</v>
      </c>
      <c r="AS16" s="54">
        <v>0</v>
      </c>
      <c r="AT16" s="54">
        <v>0</v>
      </c>
      <c r="AU16" s="55"/>
      <c r="AW16" s="58"/>
      <c r="AY16" s="58"/>
    </row>
    <row r="17" spans="1:51" s="26" customFormat="1" ht="15" x14ac:dyDescent="0.25">
      <c r="A17" s="26">
        <v>5</v>
      </c>
      <c r="B17" s="45">
        <v>5</v>
      </c>
      <c r="C17" s="46" t="s">
        <v>85</v>
      </c>
      <c r="D17" s="46" t="s">
        <v>86</v>
      </c>
      <c r="E17" s="46" t="s">
        <v>74</v>
      </c>
      <c r="F17" s="46" t="s">
        <v>87</v>
      </c>
      <c r="G17" s="47" t="s">
        <v>88</v>
      </c>
      <c r="H17" s="48">
        <v>44439</v>
      </c>
      <c r="I17" s="49" t="s">
        <v>52</v>
      </c>
      <c r="J17" s="50" t="s">
        <v>53</v>
      </c>
      <c r="K17" s="45">
        <v>111</v>
      </c>
      <c r="L17" s="46" t="s">
        <v>89</v>
      </c>
      <c r="M17" s="45" t="s">
        <v>55</v>
      </c>
      <c r="N17" s="51" t="s">
        <v>77</v>
      </c>
      <c r="O17" s="46" t="s">
        <v>78</v>
      </c>
      <c r="P17" s="50" t="s">
        <v>58</v>
      </c>
      <c r="Q17" s="45" t="s">
        <v>59</v>
      </c>
      <c r="R17" s="46">
        <v>202219</v>
      </c>
      <c r="S17" s="46">
        <v>202219</v>
      </c>
      <c r="T17" s="46">
        <v>202219</v>
      </c>
      <c r="U17" s="45" t="s">
        <v>60</v>
      </c>
      <c r="V17" s="51"/>
      <c r="W17" s="52" t="s">
        <v>90</v>
      </c>
      <c r="X17" s="46" t="s">
        <v>62</v>
      </c>
      <c r="Y17" s="53">
        <f t="shared" si="3"/>
        <v>30477.119999999999</v>
      </c>
      <c r="Z17" s="53">
        <f t="shared" si="0"/>
        <v>5893.34</v>
      </c>
      <c r="AA17" s="54">
        <f t="shared" si="1"/>
        <v>24583.78</v>
      </c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>
        <v>30477.119999999999</v>
      </c>
      <c r="AP17" s="54"/>
      <c r="AQ17" s="54"/>
      <c r="AR17" s="54">
        <v>5893.34</v>
      </c>
      <c r="AS17" s="54">
        <v>0</v>
      </c>
      <c r="AT17" s="54">
        <v>0</v>
      </c>
      <c r="AU17" s="55"/>
      <c r="AW17" s="58"/>
      <c r="AY17" s="58"/>
    </row>
    <row r="18" spans="1:51" s="26" customFormat="1" ht="15" x14ac:dyDescent="0.25">
      <c r="A18" s="26">
        <v>6</v>
      </c>
      <c r="B18" s="45">
        <v>6</v>
      </c>
      <c r="C18" s="46" t="s">
        <v>91</v>
      </c>
      <c r="D18" s="46" t="s">
        <v>92</v>
      </c>
      <c r="E18" s="46" t="s">
        <v>74</v>
      </c>
      <c r="F18" s="46" t="s">
        <v>65</v>
      </c>
      <c r="G18" s="47" t="s">
        <v>93</v>
      </c>
      <c r="H18" s="48">
        <v>44439</v>
      </c>
      <c r="I18" s="49" t="s">
        <v>52</v>
      </c>
      <c r="J18" s="50" t="s">
        <v>53</v>
      </c>
      <c r="K18" s="45">
        <v>111</v>
      </c>
      <c r="L18" s="46" t="s">
        <v>94</v>
      </c>
      <c r="M18" s="45" t="s">
        <v>55</v>
      </c>
      <c r="N18" s="51" t="s">
        <v>77</v>
      </c>
      <c r="O18" s="46" t="s">
        <v>78</v>
      </c>
      <c r="P18" s="50" t="s">
        <v>58</v>
      </c>
      <c r="Q18" s="45" t="s">
        <v>59</v>
      </c>
      <c r="R18" s="46">
        <v>202219</v>
      </c>
      <c r="S18" s="46">
        <v>202219</v>
      </c>
      <c r="T18" s="46">
        <v>202219</v>
      </c>
      <c r="U18" s="45" t="s">
        <v>60</v>
      </c>
      <c r="V18" s="51"/>
      <c r="W18" s="52" t="s">
        <v>95</v>
      </c>
      <c r="X18" s="46" t="s">
        <v>62</v>
      </c>
      <c r="Y18" s="53">
        <f t="shared" si="3"/>
        <v>30477.119999999999</v>
      </c>
      <c r="Z18" s="53">
        <f t="shared" si="0"/>
        <v>5893.34</v>
      </c>
      <c r="AA18" s="54">
        <f t="shared" si="1"/>
        <v>24583.78</v>
      </c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>
        <v>30477.119999999999</v>
      </c>
      <c r="AP18" s="54"/>
      <c r="AQ18" s="54"/>
      <c r="AR18" s="54">
        <v>5893.34</v>
      </c>
      <c r="AS18" s="54">
        <v>0</v>
      </c>
      <c r="AT18" s="54">
        <v>0</v>
      </c>
      <c r="AU18" s="55"/>
    </row>
    <row r="19" spans="1:51" s="26" customFormat="1" ht="15" x14ac:dyDescent="0.25">
      <c r="A19" s="26">
        <v>7</v>
      </c>
      <c r="B19" s="45">
        <v>7</v>
      </c>
      <c r="C19" s="46" t="s">
        <v>96</v>
      </c>
      <c r="D19" s="46" t="s">
        <v>97</v>
      </c>
      <c r="E19" s="46" t="s">
        <v>65</v>
      </c>
      <c r="F19" s="46" t="s">
        <v>74</v>
      </c>
      <c r="G19" s="47" t="s">
        <v>98</v>
      </c>
      <c r="H19" s="48">
        <v>44439</v>
      </c>
      <c r="I19" s="49" t="s">
        <v>52</v>
      </c>
      <c r="J19" s="50" t="s">
        <v>53</v>
      </c>
      <c r="K19" s="45">
        <v>111</v>
      </c>
      <c r="L19" s="46" t="s">
        <v>99</v>
      </c>
      <c r="M19" s="45" t="s">
        <v>55</v>
      </c>
      <c r="N19" s="51" t="s">
        <v>77</v>
      </c>
      <c r="O19" s="46" t="s">
        <v>78</v>
      </c>
      <c r="P19" s="50" t="s">
        <v>58</v>
      </c>
      <c r="Q19" s="45" t="s">
        <v>59</v>
      </c>
      <c r="R19" s="46">
        <v>202219</v>
      </c>
      <c r="S19" s="46">
        <v>202219</v>
      </c>
      <c r="T19" s="46">
        <v>202219</v>
      </c>
      <c r="U19" s="45" t="s">
        <v>60</v>
      </c>
      <c r="V19" s="51"/>
      <c r="W19" s="52" t="s">
        <v>100</v>
      </c>
      <c r="X19" s="46" t="s">
        <v>62</v>
      </c>
      <c r="Y19" s="53">
        <f t="shared" si="3"/>
        <v>30477.119999999999</v>
      </c>
      <c r="Z19" s="53">
        <f t="shared" si="0"/>
        <v>5893.34</v>
      </c>
      <c r="AA19" s="54">
        <f t="shared" si="1"/>
        <v>24583.78</v>
      </c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>
        <v>30477.119999999999</v>
      </c>
      <c r="AP19" s="54"/>
      <c r="AQ19" s="54"/>
      <c r="AR19" s="54">
        <v>5893.34</v>
      </c>
      <c r="AS19" s="54">
        <v>0</v>
      </c>
      <c r="AT19" s="54">
        <v>0</v>
      </c>
      <c r="AU19" s="55"/>
    </row>
    <row r="20" spans="1:51" s="26" customFormat="1" ht="15" x14ac:dyDescent="0.25">
      <c r="A20" s="26">
        <v>8</v>
      </c>
      <c r="B20" s="45">
        <v>8</v>
      </c>
      <c r="C20" s="46" t="s">
        <v>101</v>
      </c>
      <c r="D20" s="46" t="s">
        <v>102</v>
      </c>
      <c r="E20" s="46" t="s">
        <v>103</v>
      </c>
      <c r="F20" s="46" t="s">
        <v>104</v>
      </c>
      <c r="G20" s="47" t="s">
        <v>105</v>
      </c>
      <c r="H20" s="48">
        <v>44439</v>
      </c>
      <c r="I20" s="49" t="s">
        <v>52</v>
      </c>
      <c r="J20" s="50" t="s">
        <v>53</v>
      </c>
      <c r="K20" s="45">
        <v>111</v>
      </c>
      <c r="L20" s="46" t="s">
        <v>106</v>
      </c>
      <c r="M20" s="45" t="s">
        <v>55</v>
      </c>
      <c r="N20" s="51" t="s">
        <v>77</v>
      </c>
      <c r="O20" s="46" t="s">
        <v>78</v>
      </c>
      <c r="P20" s="50" t="s">
        <v>58</v>
      </c>
      <c r="Q20" s="45" t="s">
        <v>59</v>
      </c>
      <c r="R20" s="46">
        <v>202219</v>
      </c>
      <c r="S20" s="46">
        <v>202219</v>
      </c>
      <c r="T20" s="46">
        <v>202219</v>
      </c>
      <c r="U20" s="45" t="s">
        <v>60</v>
      </c>
      <c r="V20" s="51"/>
      <c r="W20" s="52" t="s">
        <v>107</v>
      </c>
      <c r="X20" s="46" t="s">
        <v>62</v>
      </c>
      <c r="Y20" s="53">
        <f t="shared" si="3"/>
        <v>30477.119999999999</v>
      </c>
      <c r="Z20" s="53">
        <f t="shared" si="0"/>
        <v>5893.34</v>
      </c>
      <c r="AA20" s="54">
        <f t="shared" si="1"/>
        <v>24583.78</v>
      </c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>
        <v>30477.119999999999</v>
      </c>
      <c r="AP20" s="54"/>
      <c r="AQ20" s="54"/>
      <c r="AR20" s="54">
        <v>5893.34</v>
      </c>
      <c r="AS20" s="54">
        <v>0</v>
      </c>
      <c r="AT20" s="54">
        <v>0</v>
      </c>
      <c r="AU20" s="55"/>
    </row>
    <row r="21" spans="1:51" s="26" customFormat="1" ht="15" x14ac:dyDescent="0.25">
      <c r="B21" s="45"/>
      <c r="C21" s="46"/>
      <c r="D21" s="46"/>
      <c r="E21" s="46"/>
      <c r="F21" s="46"/>
      <c r="G21" s="47"/>
      <c r="H21" s="48"/>
      <c r="I21" s="49"/>
      <c r="J21" s="50"/>
      <c r="K21" s="45"/>
      <c r="L21" s="46"/>
      <c r="M21" s="45"/>
      <c r="N21" s="51"/>
      <c r="O21" s="46"/>
      <c r="P21" s="50"/>
      <c r="Q21" s="45"/>
      <c r="R21" s="46"/>
      <c r="S21" s="46"/>
      <c r="T21" s="46"/>
      <c r="U21" s="45"/>
      <c r="V21" s="51"/>
      <c r="W21" s="52"/>
      <c r="X21" s="46"/>
      <c r="Y21" s="202">
        <f>SUM(Y15:Y20)</f>
        <v>182862.72</v>
      </c>
      <c r="Z21" s="202">
        <f t="shared" ref="Z21:AT21" si="5">SUM(Z15:Z20)</f>
        <v>35360.04</v>
      </c>
      <c r="AA21" s="202">
        <f t="shared" si="5"/>
        <v>147502.68</v>
      </c>
      <c r="AB21" s="202">
        <f t="shared" si="5"/>
        <v>0</v>
      </c>
      <c r="AC21" s="202">
        <f t="shared" si="5"/>
        <v>0</v>
      </c>
      <c r="AD21" s="202">
        <f t="shared" si="5"/>
        <v>0</v>
      </c>
      <c r="AE21" s="202">
        <f t="shared" si="5"/>
        <v>0</v>
      </c>
      <c r="AF21" s="202">
        <f t="shared" si="5"/>
        <v>0</v>
      </c>
      <c r="AG21" s="202">
        <f t="shared" si="5"/>
        <v>0</v>
      </c>
      <c r="AH21" s="202">
        <f t="shared" si="5"/>
        <v>0</v>
      </c>
      <c r="AI21" s="202">
        <f t="shared" si="5"/>
        <v>0</v>
      </c>
      <c r="AJ21" s="202">
        <f t="shared" si="5"/>
        <v>0</v>
      </c>
      <c r="AK21" s="202">
        <f t="shared" si="5"/>
        <v>0</v>
      </c>
      <c r="AL21" s="202">
        <f t="shared" si="5"/>
        <v>0</v>
      </c>
      <c r="AM21" s="202">
        <f t="shared" si="5"/>
        <v>0</v>
      </c>
      <c r="AN21" s="202">
        <f t="shared" si="5"/>
        <v>0</v>
      </c>
      <c r="AO21" s="202">
        <f t="shared" si="5"/>
        <v>182862.72</v>
      </c>
      <c r="AP21" s="202">
        <f t="shared" si="5"/>
        <v>0</v>
      </c>
      <c r="AQ21" s="202">
        <f t="shared" si="5"/>
        <v>0</v>
      </c>
      <c r="AR21" s="202">
        <f t="shared" si="5"/>
        <v>35360.04</v>
      </c>
      <c r="AS21" s="202">
        <f t="shared" si="5"/>
        <v>0</v>
      </c>
      <c r="AT21" s="202">
        <f t="shared" si="5"/>
        <v>0</v>
      </c>
      <c r="AU21" s="55"/>
    </row>
    <row r="22" spans="1:51" s="151" customFormat="1" ht="15" x14ac:dyDescent="0.25">
      <c r="A22" s="151">
        <v>9</v>
      </c>
      <c r="B22" s="45">
        <v>9</v>
      </c>
      <c r="C22" s="46" t="s">
        <v>496</v>
      </c>
      <c r="D22" s="46" t="s">
        <v>497</v>
      </c>
      <c r="E22" s="46" t="s">
        <v>110</v>
      </c>
      <c r="F22" s="46" t="s">
        <v>324</v>
      </c>
      <c r="G22" s="47" t="s">
        <v>498</v>
      </c>
      <c r="H22" s="48">
        <v>44439</v>
      </c>
      <c r="I22" s="49" t="s">
        <v>52</v>
      </c>
      <c r="J22" s="50" t="s">
        <v>53</v>
      </c>
      <c r="K22" s="45">
        <v>111</v>
      </c>
      <c r="L22" s="46" t="s">
        <v>499</v>
      </c>
      <c r="M22" s="45" t="s">
        <v>55</v>
      </c>
      <c r="N22" s="51" t="s">
        <v>500</v>
      </c>
      <c r="O22" s="46" t="s">
        <v>501</v>
      </c>
      <c r="P22" s="50" t="s">
        <v>58</v>
      </c>
      <c r="Q22" s="45" t="s">
        <v>59</v>
      </c>
      <c r="R22" s="46">
        <v>202212</v>
      </c>
      <c r="S22" s="46">
        <v>202212</v>
      </c>
      <c r="T22" s="46">
        <v>202212</v>
      </c>
      <c r="U22" s="45" t="s">
        <v>60</v>
      </c>
      <c r="V22" s="51"/>
      <c r="W22" s="56">
        <v>864678</v>
      </c>
      <c r="X22" s="46" t="s">
        <v>62</v>
      </c>
      <c r="Y22" s="53">
        <f t="shared" si="3"/>
        <v>43521.06</v>
      </c>
      <c r="Z22" s="53">
        <f t="shared" si="0"/>
        <v>9557.2199999999993</v>
      </c>
      <c r="AA22" s="54">
        <f>SUM(Y22-Z22)</f>
        <v>33963.839999999997</v>
      </c>
      <c r="AB22" s="54">
        <v>0</v>
      </c>
      <c r="AC22" s="54"/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43521.06</v>
      </c>
      <c r="AP22" s="54">
        <v>0</v>
      </c>
      <c r="AQ22" s="54">
        <v>0</v>
      </c>
      <c r="AR22" s="54">
        <v>9557.2199999999993</v>
      </c>
      <c r="AS22" s="54">
        <v>0</v>
      </c>
      <c r="AT22" s="54">
        <v>0</v>
      </c>
      <c r="AU22" s="152"/>
      <c r="AW22" s="74"/>
      <c r="AY22" s="74"/>
    </row>
    <row r="23" spans="1:51" s="151" customFormat="1" ht="15" x14ac:dyDescent="0.25">
      <c r="B23" s="45"/>
      <c r="C23" s="46"/>
      <c r="D23" s="46"/>
      <c r="E23" s="46"/>
      <c r="F23" s="46"/>
      <c r="G23" s="47"/>
      <c r="H23" s="48"/>
      <c r="I23" s="49"/>
      <c r="J23" s="50"/>
      <c r="K23" s="45"/>
      <c r="L23" s="46"/>
      <c r="M23" s="45"/>
      <c r="N23" s="51"/>
      <c r="O23" s="46"/>
      <c r="P23" s="50"/>
      <c r="Q23" s="45"/>
      <c r="R23" s="46"/>
      <c r="S23" s="46"/>
      <c r="T23" s="46"/>
      <c r="U23" s="45"/>
      <c r="V23" s="51"/>
      <c r="W23" s="56"/>
      <c r="X23" s="46"/>
      <c r="Y23" s="202">
        <f>SUM(Y22)</f>
        <v>43521.06</v>
      </c>
      <c r="Z23" s="202">
        <f t="shared" ref="Z23:AT23" si="6">SUM(Z22)</f>
        <v>9557.2199999999993</v>
      </c>
      <c r="AA23" s="202">
        <f t="shared" si="6"/>
        <v>33963.839999999997</v>
      </c>
      <c r="AB23" s="202">
        <f t="shared" si="6"/>
        <v>0</v>
      </c>
      <c r="AC23" s="202">
        <f t="shared" si="6"/>
        <v>0</v>
      </c>
      <c r="AD23" s="202">
        <f t="shared" si="6"/>
        <v>0</v>
      </c>
      <c r="AE23" s="202">
        <f t="shared" si="6"/>
        <v>0</v>
      </c>
      <c r="AF23" s="202">
        <f t="shared" si="6"/>
        <v>0</v>
      </c>
      <c r="AG23" s="202">
        <f t="shared" si="6"/>
        <v>0</v>
      </c>
      <c r="AH23" s="202">
        <f t="shared" si="6"/>
        <v>0</v>
      </c>
      <c r="AI23" s="202">
        <f t="shared" si="6"/>
        <v>0</v>
      </c>
      <c r="AJ23" s="202">
        <f t="shared" si="6"/>
        <v>0</v>
      </c>
      <c r="AK23" s="202">
        <f t="shared" si="6"/>
        <v>0</v>
      </c>
      <c r="AL23" s="202">
        <f t="shared" si="6"/>
        <v>0</v>
      </c>
      <c r="AM23" s="202">
        <f t="shared" si="6"/>
        <v>0</v>
      </c>
      <c r="AN23" s="202">
        <f t="shared" si="6"/>
        <v>0</v>
      </c>
      <c r="AO23" s="202">
        <f t="shared" si="6"/>
        <v>43521.06</v>
      </c>
      <c r="AP23" s="202">
        <f t="shared" si="6"/>
        <v>0</v>
      </c>
      <c r="AQ23" s="202">
        <f t="shared" si="6"/>
        <v>0</v>
      </c>
      <c r="AR23" s="202">
        <f t="shared" si="6"/>
        <v>9557.2199999999993</v>
      </c>
      <c r="AS23" s="202">
        <f t="shared" si="6"/>
        <v>0</v>
      </c>
      <c r="AT23" s="202">
        <f t="shared" si="6"/>
        <v>0</v>
      </c>
      <c r="AU23" s="152"/>
      <c r="AW23" s="74"/>
      <c r="AY23" s="74"/>
    </row>
    <row r="24" spans="1:51" s="26" customFormat="1" ht="15" x14ac:dyDescent="0.25">
      <c r="B24" s="45"/>
      <c r="C24" s="46"/>
      <c r="D24" s="46"/>
      <c r="E24" s="46"/>
      <c r="F24" s="46"/>
      <c r="G24" s="47"/>
      <c r="H24" s="48"/>
      <c r="I24" s="49"/>
      <c r="J24" s="50"/>
      <c r="K24" s="45"/>
      <c r="L24" s="46"/>
      <c r="M24" s="45"/>
      <c r="N24" s="51"/>
      <c r="O24" s="46"/>
      <c r="P24" s="50"/>
      <c r="Q24" s="45"/>
      <c r="R24" s="46"/>
      <c r="S24" s="46"/>
      <c r="T24" s="46"/>
      <c r="U24" s="45"/>
      <c r="V24" s="51"/>
      <c r="W24" s="52"/>
      <c r="X24" s="46"/>
      <c r="Y24" s="170">
        <f>SUM(Y23,Y21,Y14,Y12)</f>
        <v>338583.66000000003</v>
      </c>
      <c r="Z24" s="170">
        <f t="shared" ref="Z24:AT24" si="7">SUM(Z23,Z21,Z14,Z12)</f>
        <v>73072.25</v>
      </c>
      <c r="AA24" s="170">
        <f t="shared" si="7"/>
        <v>265511.40999999997</v>
      </c>
      <c r="AB24" s="170">
        <f t="shared" si="7"/>
        <v>0</v>
      </c>
      <c r="AC24" s="170">
        <f t="shared" si="7"/>
        <v>0</v>
      </c>
      <c r="AD24" s="170">
        <f t="shared" si="7"/>
        <v>0</v>
      </c>
      <c r="AE24" s="170">
        <f t="shared" si="7"/>
        <v>0</v>
      </c>
      <c r="AF24" s="170">
        <f t="shared" si="7"/>
        <v>0</v>
      </c>
      <c r="AG24" s="170">
        <f t="shared" si="7"/>
        <v>0</v>
      </c>
      <c r="AH24" s="170">
        <f t="shared" si="7"/>
        <v>0</v>
      </c>
      <c r="AI24" s="170">
        <f t="shared" si="7"/>
        <v>0</v>
      </c>
      <c r="AJ24" s="170">
        <f t="shared" si="7"/>
        <v>0</v>
      </c>
      <c r="AK24" s="170">
        <f t="shared" si="7"/>
        <v>0</v>
      </c>
      <c r="AL24" s="170">
        <f t="shared" si="7"/>
        <v>0</v>
      </c>
      <c r="AM24" s="170">
        <f t="shared" si="7"/>
        <v>0</v>
      </c>
      <c r="AN24" s="170">
        <f t="shared" si="7"/>
        <v>0</v>
      </c>
      <c r="AO24" s="170">
        <f t="shared" si="7"/>
        <v>338583.66000000003</v>
      </c>
      <c r="AP24" s="170">
        <f t="shared" si="7"/>
        <v>0</v>
      </c>
      <c r="AQ24" s="170">
        <f t="shared" si="7"/>
        <v>0</v>
      </c>
      <c r="AR24" s="170">
        <f t="shared" si="7"/>
        <v>73072.25</v>
      </c>
      <c r="AS24" s="170">
        <f t="shared" si="7"/>
        <v>0</v>
      </c>
      <c r="AT24" s="170">
        <f t="shared" si="7"/>
        <v>0</v>
      </c>
      <c r="AU24" s="55"/>
    </row>
    <row r="25" spans="1:51" s="26" customFormat="1" ht="15" x14ac:dyDescent="0.25">
      <c r="B25" s="45"/>
      <c r="C25" s="46"/>
      <c r="D25" s="46"/>
      <c r="E25" s="46"/>
      <c r="F25" s="46"/>
      <c r="G25" s="47"/>
      <c r="H25" s="48"/>
      <c r="I25" s="49"/>
      <c r="J25" s="50"/>
      <c r="K25" s="45"/>
      <c r="L25" s="46"/>
      <c r="M25" s="45"/>
      <c r="N25" s="51"/>
      <c r="O25" s="46"/>
      <c r="P25" s="50"/>
      <c r="Q25" s="45"/>
      <c r="R25" s="46"/>
      <c r="S25" s="46"/>
      <c r="T25" s="46"/>
      <c r="U25" s="45"/>
      <c r="V25" s="51"/>
      <c r="W25" s="52"/>
      <c r="X25" s="46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55"/>
    </row>
    <row r="26" spans="1:51" s="26" customFormat="1" ht="15" x14ac:dyDescent="0.25">
      <c r="A26" s="26">
        <v>9</v>
      </c>
      <c r="B26" s="45">
        <v>9</v>
      </c>
      <c r="C26" s="46" t="s">
        <v>108</v>
      </c>
      <c r="D26" s="46" t="s">
        <v>109</v>
      </c>
      <c r="E26" s="46" t="s">
        <v>110</v>
      </c>
      <c r="F26" s="46" t="s">
        <v>111</v>
      </c>
      <c r="G26" s="47" t="s">
        <v>112</v>
      </c>
      <c r="H26" s="48">
        <v>31418</v>
      </c>
      <c r="I26" s="49" t="s">
        <v>52</v>
      </c>
      <c r="J26" s="50" t="s">
        <v>113</v>
      </c>
      <c r="K26" s="45">
        <v>115</v>
      </c>
      <c r="L26" s="46" t="s">
        <v>114</v>
      </c>
      <c r="M26" s="45" t="s">
        <v>115</v>
      </c>
      <c r="N26" s="51" t="s">
        <v>77</v>
      </c>
      <c r="O26" s="46" t="s">
        <v>78</v>
      </c>
      <c r="P26" s="50" t="s">
        <v>58</v>
      </c>
      <c r="Q26" s="45" t="s">
        <v>116</v>
      </c>
      <c r="R26" s="46">
        <v>202219</v>
      </c>
      <c r="S26" s="46">
        <v>202219</v>
      </c>
      <c r="T26" s="46">
        <v>202219</v>
      </c>
      <c r="U26" s="45" t="s">
        <v>60</v>
      </c>
      <c r="V26" s="51"/>
      <c r="W26" s="56">
        <v>920321</v>
      </c>
      <c r="X26" s="46" t="s">
        <v>62</v>
      </c>
      <c r="Y26" s="53">
        <f>SUM(AB26:AP26)</f>
        <v>26249.69</v>
      </c>
      <c r="Z26" s="53">
        <f t="shared" ref="Z26" si="8">SUM(AQ26:AT26)</f>
        <v>3543.05</v>
      </c>
      <c r="AA26" s="54">
        <f>SUM(Y26-Z26)</f>
        <v>22706.639999999999</v>
      </c>
      <c r="AB26" s="54"/>
      <c r="AC26" s="54"/>
      <c r="AD26" s="54"/>
      <c r="AE26" s="54"/>
      <c r="AF26" s="57"/>
      <c r="AG26" s="54"/>
      <c r="AH26" s="54"/>
      <c r="AI26" s="57"/>
      <c r="AJ26" s="54"/>
      <c r="AK26" s="54">
        <v>3128.68</v>
      </c>
      <c r="AL26" s="54">
        <v>23121.01</v>
      </c>
      <c r="AM26" s="54"/>
      <c r="AN26" s="54"/>
      <c r="AO26" s="54"/>
      <c r="AP26" s="54"/>
      <c r="AQ26" s="54"/>
      <c r="AR26" s="54">
        <v>3543.05</v>
      </c>
      <c r="AS26" s="54">
        <v>0</v>
      </c>
      <c r="AT26" s="54">
        <v>0</v>
      </c>
      <c r="AU26" s="55"/>
    </row>
    <row r="27" spans="1:51" s="26" customFormat="1" ht="15" x14ac:dyDescent="0.25">
      <c r="B27" s="45"/>
      <c r="C27" s="46"/>
      <c r="D27" s="46"/>
      <c r="E27" s="46"/>
      <c r="F27" s="46"/>
      <c r="G27" s="47"/>
      <c r="H27" s="48"/>
      <c r="I27" s="49"/>
      <c r="J27" s="50"/>
      <c r="K27" s="45"/>
      <c r="L27" s="46"/>
      <c r="M27" s="45"/>
      <c r="N27" s="51"/>
      <c r="O27" s="46"/>
      <c r="P27" s="50"/>
      <c r="Q27" s="45"/>
      <c r="R27" s="46"/>
      <c r="S27" s="46"/>
      <c r="T27" s="46"/>
      <c r="U27" s="45"/>
      <c r="V27" s="51"/>
      <c r="W27" s="56"/>
      <c r="X27" s="46"/>
      <c r="Y27" s="170">
        <f>SUM(Y26)</f>
        <v>26249.69</v>
      </c>
      <c r="Z27" s="170">
        <f t="shared" ref="Z27:AT27" si="9">SUM(Z26)</f>
        <v>3543.05</v>
      </c>
      <c r="AA27" s="170">
        <f t="shared" si="9"/>
        <v>22706.639999999999</v>
      </c>
      <c r="AB27" s="170">
        <f t="shared" si="9"/>
        <v>0</v>
      </c>
      <c r="AC27" s="170">
        <f t="shared" si="9"/>
        <v>0</v>
      </c>
      <c r="AD27" s="170">
        <f t="shared" si="9"/>
        <v>0</v>
      </c>
      <c r="AE27" s="170">
        <f t="shared" si="9"/>
        <v>0</v>
      </c>
      <c r="AF27" s="170">
        <f t="shared" si="9"/>
        <v>0</v>
      </c>
      <c r="AG27" s="170">
        <f t="shared" si="9"/>
        <v>0</v>
      </c>
      <c r="AH27" s="170">
        <f t="shared" si="9"/>
        <v>0</v>
      </c>
      <c r="AI27" s="170">
        <f t="shared" si="9"/>
        <v>0</v>
      </c>
      <c r="AJ27" s="170">
        <f t="shared" si="9"/>
        <v>0</v>
      </c>
      <c r="AK27" s="170">
        <f t="shared" si="9"/>
        <v>3128.68</v>
      </c>
      <c r="AL27" s="170">
        <f t="shared" si="9"/>
        <v>23121.01</v>
      </c>
      <c r="AM27" s="170">
        <f t="shared" si="9"/>
        <v>0</v>
      </c>
      <c r="AN27" s="170">
        <f t="shared" si="9"/>
        <v>0</v>
      </c>
      <c r="AO27" s="170">
        <f t="shared" si="9"/>
        <v>0</v>
      </c>
      <c r="AP27" s="170">
        <f t="shared" si="9"/>
        <v>0</v>
      </c>
      <c r="AQ27" s="170">
        <f t="shared" si="9"/>
        <v>0</v>
      </c>
      <c r="AR27" s="170">
        <f t="shared" si="9"/>
        <v>3543.05</v>
      </c>
      <c r="AS27" s="170">
        <f t="shared" si="9"/>
        <v>0</v>
      </c>
      <c r="AT27" s="170">
        <f t="shared" si="9"/>
        <v>0</v>
      </c>
      <c r="AU27" s="55"/>
    </row>
    <row r="28" spans="1:51" s="26" customFormat="1" ht="15" x14ac:dyDescent="0.25">
      <c r="A28" s="26">
        <v>10</v>
      </c>
      <c r="B28" s="45">
        <v>10</v>
      </c>
      <c r="C28" s="46" t="s">
        <v>117</v>
      </c>
      <c r="D28" s="46" t="s">
        <v>118</v>
      </c>
      <c r="E28" s="46" t="s">
        <v>74</v>
      </c>
      <c r="F28" s="46" t="s">
        <v>119</v>
      </c>
      <c r="G28" s="47" t="s">
        <v>120</v>
      </c>
      <c r="H28" s="48">
        <v>35536</v>
      </c>
      <c r="I28" s="49" t="s">
        <v>52</v>
      </c>
      <c r="J28" s="50" t="s">
        <v>113</v>
      </c>
      <c r="K28" s="45">
        <v>115</v>
      </c>
      <c r="L28" s="46" t="s">
        <v>114</v>
      </c>
      <c r="M28" s="45" t="s">
        <v>115</v>
      </c>
      <c r="N28" s="51" t="s">
        <v>121</v>
      </c>
      <c r="O28" s="46" t="s">
        <v>122</v>
      </c>
      <c r="P28" s="50" t="s">
        <v>58</v>
      </c>
      <c r="Q28" s="45" t="s">
        <v>116</v>
      </c>
      <c r="R28" s="46">
        <v>202219</v>
      </c>
      <c r="S28" s="46">
        <v>202219</v>
      </c>
      <c r="T28" s="46">
        <v>202219</v>
      </c>
      <c r="U28" s="45" t="s">
        <v>60</v>
      </c>
      <c r="V28" s="51"/>
      <c r="W28" s="56">
        <v>177069</v>
      </c>
      <c r="X28" s="46" t="s">
        <v>62</v>
      </c>
      <c r="Y28" s="53">
        <f>SUM(AB28:AP28)</f>
        <v>25542.879999999997</v>
      </c>
      <c r="Z28" s="53">
        <f>SUM(AQ28:AT28)</f>
        <v>3362.26</v>
      </c>
      <c r="AA28" s="54">
        <f>SUM(Y28-Z28)</f>
        <v>22180.619999999995</v>
      </c>
      <c r="AB28" s="54"/>
      <c r="AC28" s="54"/>
      <c r="AD28" s="54"/>
      <c r="AE28" s="54"/>
      <c r="AF28" s="59"/>
      <c r="AG28" s="54"/>
      <c r="AH28" s="54"/>
      <c r="AI28" s="59"/>
      <c r="AJ28" s="60"/>
      <c r="AK28" s="54">
        <v>3051.24</v>
      </c>
      <c r="AL28" s="54">
        <v>22491.64</v>
      </c>
      <c r="AM28" s="54"/>
      <c r="AN28" s="54"/>
      <c r="AO28" s="54"/>
      <c r="AP28" s="54"/>
      <c r="AQ28" s="54"/>
      <c r="AR28" s="54">
        <v>3362.26</v>
      </c>
      <c r="AS28" s="54">
        <v>0</v>
      </c>
      <c r="AT28" s="54">
        <v>0</v>
      </c>
      <c r="AU28" s="55"/>
      <c r="AW28" s="58"/>
      <c r="AY28" s="58"/>
    </row>
    <row r="29" spans="1:51" s="26" customFormat="1" ht="15" x14ac:dyDescent="0.25">
      <c r="B29" s="45"/>
      <c r="C29" s="46"/>
      <c r="D29" s="46"/>
      <c r="E29" s="46"/>
      <c r="F29" s="46"/>
      <c r="G29" s="47"/>
      <c r="H29" s="48"/>
      <c r="I29" s="49"/>
      <c r="J29" s="50"/>
      <c r="K29" s="45"/>
      <c r="L29" s="46"/>
      <c r="M29" s="45"/>
      <c r="N29" s="51"/>
      <c r="O29" s="46"/>
      <c r="P29" s="50"/>
      <c r="Q29" s="45"/>
      <c r="R29" s="46"/>
      <c r="S29" s="46"/>
      <c r="T29" s="46"/>
      <c r="U29" s="45"/>
      <c r="V29" s="51"/>
      <c r="W29" s="56"/>
      <c r="X29" s="46"/>
      <c r="Y29" s="170">
        <f>SUM(Y28)</f>
        <v>25542.879999999997</v>
      </c>
      <c r="Z29" s="170">
        <f t="shared" ref="Z29:AT29" si="10">SUM(Z28)</f>
        <v>3362.26</v>
      </c>
      <c r="AA29" s="170">
        <f t="shared" si="10"/>
        <v>22180.619999999995</v>
      </c>
      <c r="AB29" s="170">
        <f t="shared" si="10"/>
        <v>0</v>
      </c>
      <c r="AC29" s="170">
        <f t="shared" si="10"/>
        <v>0</v>
      </c>
      <c r="AD29" s="170">
        <f t="shared" si="10"/>
        <v>0</v>
      </c>
      <c r="AE29" s="170">
        <f t="shared" si="10"/>
        <v>0</v>
      </c>
      <c r="AF29" s="170">
        <f t="shared" si="10"/>
        <v>0</v>
      </c>
      <c r="AG29" s="170">
        <f t="shared" si="10"/>
        <v>0</v>
      </c>
      <c r="AH29" s="170">
        <f t="shared" si="10"/>
        <v>0</v>
      </c>
      <c r="AI29" s="170">
        <f t="shared" si="10"/>
        <v>0</v>
      </c>
      <c r="AJ29" s="170">
        <f t="shared" si="10"/>
        <v>0</v>
      </c>
      <c r="AK29" s="170">
        <f t="shared" si="10"/>
        <v>3051.24</v>
      </c>
      <c r="AL29" s="170">
        <f t="shared" si="10"/>
        <v>22491.64</v>
      </c>
      <c r="AM29" s="170">
        <f t="shared" si="10"/>
        <v>0</v>
      </c>
      <c r="AN29" s="170">
        <f t="shared" si="10"/>
        <v>0</v>
      </c>
      <c r="AO29" s="170">
        <f t="shared" si="10"/>
        <v>0</v>
      </c>
      <c r="AP29" s="170">
        <f t="shared" si="10"/>
        <v>0</v>
      </c>
      <c r="AQ29" s="170">
        <f t="shared" si="10"/>
        <v>0</v>
      </c>
      <c r="AR29" s="170">
        <f t="shared" si="10"/>
        <v>3362.26</v>
      </c>
      <c r="AS29" s="170">
        <f t="shared" si="10"/>
        <v>0</v>
      </c>
      <c r="AT29" s="170">
        <f t="shared" si="10"/>
        <v>0</v>
      </c>
      <c r="AU29" s="55"/>
      <c r="AW29" s="58"/>
      <c r="AY29" s="58"/>
    </row>
    <row r="30" spans="1:51" s="26" customFormat="1" ht="15" x14ac:dyDescent="0.25">
      <c r="A30" s="26">
        <v>11</v>
      </c>
      <c r="B30" s="45">
        <v>11</v>
      </c>
      <c r="C30" s="46" t="s">
        <v>123</v>
      </c>
      <c r="D30" s="46" t="s">
        <v>124</v>
      </c>
      <c r="E30" s="46" t="s">
        <v>74</v>
      </c>
      <c r="F30" s="46" t="s">
        <v>125</v>
      </c>
      <c r="G30" s="47" t="s">
        <v>126</v>
      </c>
      <c r="H30" s="48">
        <v>39398</v>
      </c>
      <c r="I30" s="49" t="s">
        <v>52</v>
      </c>
      <c r="J30" s="50" t="s">
        <v>113</v>
      </c>
      <c r="K30" s="45">
        <v>115</v>
      </c>
      <c r="L30" s="46" t="s">
        <v>127</v>
      </c>
      <c r="M30" s="45" t="s">
        <v>115</v>
      </c>
      <c r="N30" s="51" t="s">
        <v>128</v>
      </c>
      <c r="O30" s="46" t="s">
        <v>129</v>
      </c>
      <c r="P30" s="50" t="s">
        <v>58</v>
      </c>
      <c r="Q30" s="45" t="s">
        <v>116</v>
      </c>
      <c r="R30" s="46">
        <v>202219</v>
      </c>
      <c r="S30" s="46">
        <v>202219</v>
      </c>
      <c r="T30" s="46">
        <v>202219</v>
      </c>
      <c r="U30" s="45" t="s">
        <v>60</v>
      </c>
      <c r="V30" s="51"/>
      <c r="W30" s="56">
        <v>234232</v>
      </c>
      <c r="X30" s="46" t="s">
        <v>62</v>
      </c>
      <c r="Y30" s="53">
        <f>SUM(AB30:AP30)</f>
        <v>25072.46</v>
      </c>
      <c r="Z30" s="53">
        <f t="shared" ref="Z30:Z35" si="11">SUM(AQ30:AT30)</f>
        <v>3156.18</v>
      </c>
      <c r="AA30" s="54">
        <f t="shared" ref="AA30:AA35" si="12">SUM(Y30-Z30)</f>
        <v>21916.28</v>
      </c>
      <c r="AB30" s="54"/>
      <c r="AC30" s="54"/>
      <c r="AD30" s="54"/>
      <c r="AE30" s="54"/>
      <c r="AF30" s="57"/>
      <c r="AG30" s="54"/>
      <c r="AH30" s="54"/>
      <c r="AI30" s="57"/>
      <c r="AJ30" s="54"/>
      <c r="AK30" s="54">
        <v>3297.91</v>
      </c>
      <c r="AL30" s="54">
        <v>21774.55</v>
      </c>
      <c r="AM30" s="54"/>
      <c r="AN30" s="54"/>
      <c r="AO30" s="54"/>
      <c r="AP30" s="54"/>
      <c r="AQ30" s="54"/>
      <c r="AR30" s="54">
        <v>3156.18</v>
      </c>
      <c r="AS30" s="54">
        <v>0</v>
      </c>
      <c r="AT30" s="54">
        <v>0</v>
      </c>
      <c r="AU30" s="55"/>
      <c r="AW30" s="58"/>
      <c r="AY30" s="58"/>
    </row>
    <row r="31" spans="1:51" s="26" customFormat="1" ht="15" x14ac:dyDescent="0.25">
      <c r="A31" s="26">
        <v>12</v>
      </c>
      <c r="B31" s="45">
        <v>12</v>
      </c>
      <c r="C31" s="46" t="s">
        <v>130</v>
      </c>
      <c r="D31" s="46" t="s">
        <v>131</v>
      </c>
      <c r="E31" s="46" t="s">
        <v>132</v>
      </c>
      <c r="F31" s="46" t="s">
        <v>133</v>
      </c>
      <c r="G31" s="47" t="s">
        <v>134</v>
      </c>
      <c r="H31" s="48">
        <v>39398</v>
      </c>
      <c r="I31" s="49" t="s">
        <v>52</v>
      </c>
      <c r="J31" s="50" t="s">
        <v>113</v>
      </c>
      <c r="K31" s="45">
        <v>115</v>
      </c>
      <c r="L31" s="46" t="s">
        <v>127</v>
      </c>
      <c r="M31" s="45" t="s">
        <v>115</v>
      </c>
      <c r="N31" s="51" t="s">
        <v>128</v>
      </c>
      <c r="O31" s="46" t="s">
        <v>129</v>
      </c>
      <c r="P31" s="50" t="s">
        <v>58</v>
      </c>
      <c r="Q31" s="45" t="s">
        <v>116</v>
      </c>
      <c r="R31" s="46">
        <v>202219</v>
      </c>
      <c r="S31" s="46">
        <v>202219</v>
      </c>
      <c r="T31" s="46">
        <v>202219</v>
      </c>
      <c r="U31" s="45" t="s">
        <v>60</v>
      </c>
      <c r="V31" s="51"/>
      <c r="W31" s="56">
        <v>270248</v>
      </c>
      <c r="X31" s="46" t="s">
        <v>62</v>
      </c>
      <c r="Y31" s="53">
        <f t="shared" ref="Y31:Y35" si="13">SUM(AB31:AP31)</f>
        <v>22060.560000000001</v>
      </c>
      <c r="Z31" s="53">
        <f t="shared" si="11"/>
        <v>2549.06</v>
      </c>
      <c r="AA31" s="54">
        <f t="shared" si="12"/>
        <v>19511.5</v>
      </c>
      <c r="AB31" s="54"/>
      <c r="AC31" s="54"/>
      <c r="AD31" s="54"/>
      <c r="AE31" s="54"/>
      <c r="AF31" s="57"/>
      <c r="AG31" s="54"/>
      <c r="AH31" s="54"/>
      <c r="AI31" s="57"/>
      <c r="AJ31" s="54"/>
      <c r="AK31" s="54">
        <v>2123.38</v>
      </c>
      <c r="AL31" s="54">
        <v>19937.18</v>
      </c>
      <c r="AM31" s="54"/>
      <c r="AN31" s="54"/>
      <c r="AO31" s="54"/>
      <c r="AP31" s="54"/>
      <c r="AQ31" s="54"/>
      <c r="AR31" s="54">
        <v>2549.06</v>
      </c>
      <c r="AS31" s="54">
        <v>0</v>
      </c>
      <c r="AT31" s="54">
        <v>0</v>
      </c>
      <c r="AU31" s="55"/>
      <c r="AW31" s="58"/>
      <c r="AY31" s="58"/>
    </row>
    <row r="32" spans="1:51" s="26" customFormat="1" ht="15" x14ac:dyDescent="0.25">
      <c r="A32" s="26">
        <v>13</v>
      </c>
      <c r="B32" s="45">
        <v>13</v>
      </c>
      <c r="C32" s="46" t="s">
        <v>135</v>
      </c>
      <c r="D32" s="46" t="s">
        <v>136</v>
      </c>
      <c r="E32" s="46" t="s">
        <v>74</v>
      </c>
      <c r="F32" s="46" t="s">
        <v>74</v>
      </c>
      <c r="G32" s="47" t="s">
        <v>137</v>
      </c>
      <c r="H32" s="48">
        <v>39463</v>
      </c>
      <c r="I32" s="49" t="s">
        <v>52</v>
      </c>
      <c r="J32" s="50" t="s">
        <v>113</v>
      </c>
      <c r="K32" s="45">
        <v>115</v>
      </c>
      <c r="L32" s="46" t="s">
        <v>138</v>
      </c>
      <c r="M32" s="45" t="s">
        <v>115</v>
      </c>
      <c r="N32" s="51" t="s">
        <v>128</v>
      </c>
      <c r="O32" s="46" t="s">
        <v>129</v>
      </c>
      <c r="P32" s="50" t="s">
        <v>58</v>
      </c>
      <c r="Q32" s="45" t="s">
        <v>116</v>
      </c>
      <c r="R32" s="46">
        <v>202219</v>
      </c>
      <c r="S32" s="46">
        <v>202219</v>
      </c>
      <c r="T32" s="46">
        <v>202219</v>
      </c>
      <c r="U32" s="45" t="s">
        <v>60</v>
      </c>
      <c r="V32" s="51"/>
      <c r="W32" s="56">
        <v>797586</v>
      </c>
      <c r="X32" s="46" t="s">
        <v>62</v>
      </c>
      <c r="Y32" s="53">
        <f t="shared" si="13"/>
        <v>22364.61</v>
      </c>
      <c r="Z32" s="53">
        <f t="shared" si="11"/>
        <v>2548.6999999999998</v>
      </c>
      <c r="AA32" s="54">
        <f t="shared" si="12"/>
        <v>19815.91</v>
      </c>
      <c r="AB32" s="54"/>
      <c r="AC32" s="54"/>
      <c r="AD32" s="54"/>
      <c r="AE32" s="54"/>
      <c r="AF32" s="57"/>
      <c r="AG32" s="54"/>
      <c r="AH32" s="54"/>
      <c r="AI32" s="57"/>
      <c r="AJ32" s="54"/>
      <c r="AK32" s="54">
        <v>2429.83</v>
      </c>
      <c r="AL32" s="54">
        <v>19934.78</v>
      </c>
      <c r="AM32" s="54"/>
      <c r="AN32" s="54"/>
      <c r="AO32" s="54"/>
      <c r="AP32" s="54"/>
      <c r="AQ32" s="54"/>
      <c r="AR32" s="54">
        <v>2548.6999999999998</v>
      </c>
      <c r="AS32" s="54">
        <v>0</v>
      </c>
      <c r="AT32" s="54">
        <v>0</v>
      </c>
      <c r="AU32" s="55"/>
      <c r="AW32" s="58"/>
      <c r="AY32" s="58"/>
    </row>
    <row r="33" spans="1:51" s="26" customFormat="1" ht="15" x14ac:dyDescent="0.25">
      <c r="A33" s="26">
        <v>14</v>
      </c>
      <c r="B33" s="45">
        <v>14</v>
      </c>
      <c r="C33" s="46" t="s">
        <v>139</v>
      </c>
      <c r="D33" s="46" t="s">
        <v>140</v>
      </c>
      <c r="E33" s="46" t="s">
        <v>50</v>
      </c>
      <c r="F33" s="46" t="s">
        <v>119</v>
      </c>
      <c r="G33" s="47" t="s">
        <v>141</v>
      </c>
      <c r="H33" s="48">
        <v>31418</v>
      </c>
      <c r="I33" s="49" t="s">
        <v>52</v>
      </c>
      <c r="J33" s="50" t="s">
        <v>113</v>
      </c>
      <c r="K33" s="45">
        <v>115</v>
      </c>
      <c r="L33" s="46" t="s">
        <v>138</v>
      </c>
      <c r="M33" s="45" t="s">
        <v>115</v>
      </c>
      <c r="N33" s="51" t="s">
        <v>128</v>
      </c>
      <c r="O33" s="46" t="s">
        <v>129</v>
      </c>
      <c r="P33" s="50" t="s">
        <v>58</v>
      </c>
      <c r="Q33" s="45" t="s">
        <v>116</v>
      </c>
      <c r="R33" s="46">
        <v>202219</v>
      </c>
      <c r="S33" s="46">
        <v>202219</v>
      </c>
      <c r="T33" s="46">
        <v>202219</v>
      </c>
      <c r="U33" s="45" t="s">
        <v>60</v>
      </c>
      <c r="V33" s="51"/>
      <c r="W33" s="56">
        <v>797594</v>
      </c>
      <c r="X33" s="46" t="s">
        <v>62</v>
      </c>
      <c r="Y33" s="53">
        <f t="shared" si="13"/>
        <v>25069.55</v>
      </c>
      <c r="Z33" s="53">
        <f t="shared" si="11"/>
        <v>3155.75</v>
      </c>
      <c r="AA33" s="54">
        <f t="shared" si="12"/>
        <v>21913.8</v>
      </c>
      <c r="AB33" s="54"/>
      <c r="AC33" s="54"/>
      <c r="AD33" s="54"/>
      <c r="AE33" s="54"/>
      <c r="AF33" s="57"/>
      <c r="AG33" s="54"/>
      <c r="AH33" s="54"/>
      <c r="AI33" s="57"/>
      <c r="AJ33" s="54"/>
      <c r="AK33" s="54">
        <v>3297.55</v>
      </c>
      <c r="AL33" s="54">
        <v>21772</v>
      </c>
      <c r="AM33" s="54"/>
      <c r="AN33" s="54"/>
      <c r="AO33" s="54"/>
      <c r="AP33" s="54"/>
      <c r="AQ33" s="54"/>
      <c r="AR33" s="54">
        <v>3155.75</v>
      </c>
      <c r="AS33" s="54">
        <v>0</v>
      </c>
      <c r="AT33" s="54">
        <v>0</v>
      </c>
      <c r="AU33" s="55"/>
      <c r="AW33" s="58"/>
      <c r="AY33" s="58"/>
    </row>
    <row r="34" spans="1:51" s="26" customFormat="1" ht="15" x14ac:dyDescent="0.25">
      <c r="A34" s="26">
        <v>15</v>
      </c>
      <c r="B34" s="45">
        <v>15</v>
      </c>
      <c r="C34" s="46" t="s">
        <v>142</v>
      </c>
      <c r="D34" s="46" t="s">
        <v>143</v>
      </c>
      <c r="E34" s="46" t="s">
        <v>65</v>
      </c>
      <c r="F34" s="46" t="s">
        <v>74</v>
      </c>
      <c r="G34" s="47" t="s">
        <v>144</v>
      </c>
      <c r="H34" s="48">
        <v>35298</v>
      </c>
      <c r="I34" s="49" t="s">
        <v>52</v>
      </c>
      <c r="J34" s="50" t="s">
        <v>113</v>
      </c>
      <c r="K34" s="45">
        <v>115</v>
      </c>
      <c r="L34" s="46" t="s">
        <v>127</v>
      </c>
      <c r="M34" s="45" t="s">
        <v>115</v>
      </c>
      <c r="N34" s="51" t="s">
        <v>128</v>
      </c>
      <c r="O34" s="46" t="s">
        <v>129</v>
      </c>
      <c r="P34" s="50" t="s">
        <v>58</v>
      </c>
      <c r="Q34" s="45" t="s">
        <v>116</v>
      </c>
      <c r="R34" s="46">
        <v>202219</v>
      </c>
      <c r="S34" s="46">
        <v>202219</v>
      </c>
      <c r="T34" s="46">
        <v>202219</v>
      </c>
      <c r="U34" s="45" t="s">
        <v>60</v>
      </c>
      <c r="V34" s="51"/>
      <c r="W34" s="56">
        <v>797608</v>
      </c>
      <c r="X34" s="46" t="s">
        <v>62</v>
      </c>
      <c r="Y34" s="53">
        <f t="shared" si="13"/>
        <v>21753.86</v>
      </c>
      <c r="Z34" s="53">
        <f t="shared" si="11"/>
        <v>2549.0700000000002</v>
      </c>
      <c r="AA34" s="54">
        <f t="shared" si="12"/>
        <v>19204.79</v>
      </c>
      <c r="AB34" s="54"/>
      <c r="AC34" s="54"/>
      <c r="AD34" s="54"/>
      <c r="AE34" s="54"/>
      <c r="AF34" s="57"/>
      <c r="AG34" s="54"/>
      <c r="AH34" s="54"/>
      <c r="AI34" s="57"/>
      <c r="AJ34" s="54"/>
      <c r="AK34" s="54">
        <v>1816.65</v>
      </c>
      <c r="AL34" s="54">
        <v>19937.21</v>
      </c>
      <c r="AM34" s="54"/>
      <c r="AN34" s="54"/>
      <c r="AO34" s="54"/>
      <c r="AP34" s="54"/>
      <c r="AQ34" s="54"/>
      <c r="AR34" s="54">
        <v>2549.0700000000002</v>
      </c>
      <c r="AS34" s="54">
        <v>0</v>
      </c>
      <c r="AT34" s="54">
        <v>0</v>
      </c>
      <c r="AU34" s="55"/>
      <c r="AW34" s="58"/>
      <c r="AY34" s="58"/>
    </row>
    <row r="35" spans="1:51" s="26" customFormat="1" ht="15" x14ac:dyDescent="0.25">
      <c r="A35" s="26">
        <v>16</v>
      </c>
      <c r="B35" s="45">
        <v>16</v>
      </c>
      <c r="C35" s="46" t="s">
        <v>145</v>
      </c>
      <c r="D35" s="46" t="s">
        <v>146</v>
      </c>
      <c r="E35" s="46" t="s">
        <v>125</v>
      </c>
      <c r="F35" s="46" t="s">
        <v>65</v>
      </c>
      <c r="G35" s="47" t="s">
        <v>147</v>
      </c>
      <c r="H35" s="48">
        <v>40375</v>
      </c>
      <c r="I35" s="49" t="s">
        <v>52</v>
      </c>
      <c r="J35" s="50" t="s">
        <v>113</v>
      </c>
      <c r="K35" s="45">
        <v>115</v>
      </c>
      <c r="L35" s="46" t="s">
        <v>138</v>
      </c>
      <c r="M35" s="45" t="s">
        <v>115</v>
      </c>
      <c r="N35" s="51" t="s">
        <v>128</v>
      </c>
      <c r="O35" s="46" t="s">
        <v>129</v>
      </c>
      <c r="P35" s="50" t="s">
        <v>58</v>
      </c>
      <c r="Q35" s="45" t="s">
        <v>116</v>
      </c>
      <c r="R35" s="46">
        <v>202219</v>
      </c>
      <c r="S35" s="46">
        <v>202219</v>
      </c>
      <c r="T35" s="46">
        <v>202219</v>
      </c>
      <c r="U35" s="45" t="s">
        <v>60</v>
      </c>
      <c r="V35" s="51"/>
      <c r="W35" s="56">
        <v>580927</v>
      </c>
      <c r="X35" s="46" t="s">
        <v>62</v>
      </c>
      <c r="Y35" s="53">
        <f t="shared" si="13"/>
        <v>24402.5</v>
      </c>
      <c r="Z35" s="53">
        <f t="shared" si="11"/>
        <v>3156.18</v>
      </c>
      <c r="AA35" s="54">
        <f t="shared" si="12"/>
        <v>21246.32</v>
      </c>
      <c r="AB35" s="54"/>
      <c r="AC35" s="54"/>
      <c r="AD35" s="54"/>
      <c r="AE35" s="54"/>
      <c r="AF35" s="57"/>
      <c r="AG35" s="54"/>
      <c r="AH35" s="54"/>
      <c r="AI35" s="57"/>
      <c r="AJ35" s="54"/>
      <c r="AK35" s="54">
        <v>2627.93</v>
      </c>
      <c r="AL35" s="54">
        <v>21774.57</v>
      </c>
      <c r="AM35" s="54"/>
      <c r="AN35" s="54"/>
      <c r="AO35" s="54"/>
      <c r="AP35" s="54"/>
      <c r="AQ35" s="54"/>
      <c r="AR35" s="54">
        <v>3156.18</v>
      </c>
      <c r="AS35" s="54">
        <v>0</v>
      </c>
      <c r="AT35" s="54">
        <v>0</v>
      </c>
      <c r="AU35" s="55"/>
    </row>
    <row r="36" spans="1:51" s="26" customFormat="1" ht="15" x14ac:dyDescent="0.25">
      <c r="B36" s="45"/>
      <c r="C36" s="46"/>
      <c r="D36" s="46"/>
      <c r="E36" s="46"/>
      <c r="F36" s="46"/>
      <c r="G36" s="47"/>
      <c r="H36" s="48"/>
      <c r="I36" s="49"/>
      <c r="J36" s="50"/>
      <c r="K36" s="45"/>
      <c r="L36" s="46"/>
      <c r="M36" s="45"/>
      <c r="N36" s="51"/>
      <c r="O36" s="46"/>
      <c r="P36" s="50"/>
      <c r="Q36" s="45"/>
      <c r="R36" s="46"/>
      <c r="S36" s="46"/>
      <c r="T36" s="46"/>
      <c r="U36" s="45"/>
      <c r="V36" s="51"/>
      <c r="W36" s="56"/>
      <c r="X36" s="46"/>
      <c r="Y36" s="170">
        <f>SUM(Y30:Y35)</f>
        <v>140723.54</v>
      </c>
      <c r="Z36" s="170">
        <f t="shared" ref="Z36:AT36" si="14">SUM(Z30:Z35)</f>
        <v>17114.939999999999</v>
      </c>
      <c r="AA36" s="170">
        <f t="shared" si="14"/>
        <v>123608.6</v>
      </c>
      <c r="AB36" s="170">
        <f t="shared" si="14"/>
        <v>0</v>
      </c>
      <c r="AC36" s="170">
        <f t="shared" si="14"/>
        <v>0</v>
      </c>
      <c r="AD36" s="170">
        <f t="shared" si="14"/>
        <v>0</v>
      </c>
      <c r="AE36" s="170">
        <f t="shared" si="14"/>
        <v>0</v>
      </c>
      <c r="AF36" s="170">
        <f t="shared" si="14"/>
        <v>0</v>
      </c>
      <c r="AG36" s="170">
        <f t="shared" si="14"/>
        <v>0</v>
      </c>
      <c r="AH36" s="170">
        <f t="shared" si="14"/>
        <v>0</v>
      </c>
      <c r="AI36" s="170">
        <f t="shared" si="14"/>
        <v>0</v>
      </c>
      <c r="AJ36" s="170">
        <f t="shared" si="14"/>
        <v>0</v>
      </c>
      <c r="AK36" s="170">
        <f t="shared" si="14"/>
        <v>15593.25</v>
      </c>
      <c r="AL36" s="170">
        <f t="shared" si="14"/>
        <v>125130.29000000001</v>
      </c>
      <c r="AM36" s="170">
        <f t="shared" si="14"/>
        <v>0</v>
      </c>
      <c r="AN36" s="170">
        <f t="shared" si="14"/>
        <v>0</v>
      </c>
      <c r="AO36" s="170">
        <f t="shared" si="14"/>
        <v>0</v>
      </c>
      <c r="AP36" s="170">
        <f t="shared" si="14"/>
        <v>0</v>
      </c>
      <c r="AQ36" s="170">
        <f t="shared" si="14"/>
        <v>0</v>
      </c>
      <c r="AR36" s="170">
        <f t="shared" si="14"/>
        <v>17114.939999999999</v>
      </c>
      <c r="AS36" s="170">
        <f t="shared" si="14"/>
        <v>0</v>
      </c>
      <c r="AT36" s="170">
        <f t="shared" si="14"/>
        <v>0</v>
      </c>
      <c r="AU36" s="55"/>
    </row>
    <row r="37" spans="1:51" s="26" customFormat="1" ht="15" x14ac:dyDescent="0.25">
      <c r="A37" s="26">
        <v>17</v>
      </c>
      <c r="B37" s="45">
        <v>17</v>
      </c>
      <c r="C37" s="46" t="s">
        <v>148</v>
      </c>
      <c r="D37" s="46" t="s">
        <v>149</v>
      </c>
      <c r="E37" s="46" t="s">
        <v>150</v>
      </c>
      <c r="F37" s="46" t="s">
        <v>125</v>
      </c>
      <c r="G37" s="47" t="s">
        <v>151</v>
      </c>
      <c r="H37" s="48">
        <v>39398</v>
      </c>
      <c r="I37" s="49" t="s">
        <v>52</v>
      </c>
      <c r="J37" s="50" t="s">
        <v>113</v>
      </c>
      <c r="K37" s="45">
        <v>115</v>
      </c>
      <c r="L37" s="46" t="s">
        <v>114</v>
      </c>
      <c r="M37" s="45" t="s">
        <v>115</v>
      </c>
      <c r="N37" s="51" t="s">
        <v>152</v>
      </c>
      <c r="O37" s="46" t="s">
        <v>153</v>
      </c>
      <c r="P37" s="50" t="s">
        <v>58</v>
      </c>
      <c r="Q37" s="45" t="s">
        <v>116</v>
      </c>
      <c r="R37" s="46">
        <v>202219</v>
      </c>
      <c r="S37" s="46">
        <v>202219</v>
      </c>
      <c r="T37" s="46">
        <v>202219</v>
      </c>
      <c r="U37" s="45" t="s">
        <v>60</v>
      </c>
      <c r="V37" s="51"/>
      <c r="W37" s="56">
        <v>580919</v>
      </c>
      <c r="X37" s="46" t="s">
        <v>62</v>
      </c>
      <c r="Y37" s="53">
        <f>SUM(AB37:AP37)</f>
        <v>26605.41</v>
      </c>
      <c r="Z37" s="53">
        <f>SUM(AQ37:AT37)</f>
        <v>3543.05</v>
      </c>
      <c r="AA37" s="54">
        <f>SUM(Y37-Z37)</f>
        <v>23062.36</v>
      </c>
      <c r="AB37" s="54"/>
      <c r="AC37" s="54"/>
      <c r="AD37" s="54"/>
      <c r="AE37" s="54"/>
      <c r="AF37" s="57"/>
      <c r="AG37" s="54"/>
      <c r="AH37" s="54"/>
      <c r="AI37" s="57"/>
      <c r="AJ37" s="54"/>
      <c r="AK37" s="54">
        <v>3484.39</v>
      </c>
      <c r="AL37" s="54">
        <v>23121.02</v>
      </c>
      <c r="AM37" s="54"/>
      <c r="AN37" s="54"/>
      <c r="AO37" s="54"/>
      <c r="AP37" s="54"/>
      <c r="AQ37" s="54"/>
      <c r="AR37" s="54">
        <v>3543.05</v>
      </c>
      <c r="AS37" s="54">
        <v>0</v>
      </c>
      <c r="AT37" s="54">
        <v>0</v>
      </c>
      <c r="AU37" s="55"/>
    </row>
    <row r="38" spans="1:51" s="26" customFormat="1" ht="15" x14ac:dyDescent="0.25">
      <c r="B38" s="45"/>
      <c r="C38" s="46"/>
      <c r="D38" s="46"/>
      <c r="E38" s="46"/>
      <c r="F38" s="46"/>
      <c r="G38" s="47"/>
      <c r="H38" s="48"/>
      <c r="I38" s="49"/>
      <c r="J38" s="50"/>
      <c r="K38" s="45"/>
      <c r="L38" s="46"/>
      <c r="M38" s="45"/>
      <c r="N38" s="51"/>
      <c r="O38" s="46"/>
      <c r="P38" s="50"/>
      <c r="Q38" s="45"/>
      <c r="R38" s="46"/>
      <c r="S38" s="46"/>
      <c r="T38" s="46"/>
      <c r="U38" s="45"/>
      <c r="V38" s="51"/>
      <c r="W38" s="56"/>
      <c r="X38" s="46"/>
      <c r="Y38" s="170">
        <f>SUM(Y37)</f>
        <v>26605.41</v>
      </c>
      <c r="Z38" s="170">
        <f t="shared" ref="Z38:AT38" si="15">SUM(Z37)</f>
        <v>3543.05</v>
      </c>
      <c r="AA38" s="170">
        <f t="shared" si="15"/>
        <v>23062.36</v>
      </c>
      <c r="AB38" s="170">
        <f t="shared" si="15"/>
        <v>0</v>
      </c>
      <c r="AC38" s="170">
        <f t="shared" si="15"/>
        <v>0</v>
      </c>
      <c r="AD38" s="170">
        <f t="shared" si="15"/>
        <v>0</v>
      </c>
      <c r="AE38" s="170">
        <f t="shared" si="15"/>
        <v>0</v>
      </c>
      <c r="AF38" s="170">
        <f t="shared" si="15"/>
        <v>0</v>
      </c>
      <c r="AG38" s="170">
        <f t="shared" si="15"/>
        <v>0</v>
      </c>
      <c r="AH38" s="170">
        <f t="shared" si="15"/>
        <v>0</v>
      </c>
      <c r="AI38" s="170">
        <f t="shared" si="15"/>
        <v>0</v>
      </c>
      <c r="AJ38" s="170">
        <f t="shared" si="15"/>
        <v>0</v>
      </c>
      <c r="AK38" s="170">
        <f t="shared" si="15"/>
        <v>3484.39</v>
      </c>
      <c r="AL38" s="170">
        <f t="shared" si="15"/>
        <v>23121.02</v>
      </c>
      <c r="AM38" s="170">
        <f t="shared" si="15"/>
        <v>0</v>
      </c>
      <c r="AN38" s="170">
        <f t="shared" si="15"/>
        <v>0</v>
      </c>
      <c r="AO38" s="170">
        <f t="shared" si="15"/>
        <v>0</v>
      </c>
      <c r="AP38" s="170">
        <f t="shared" si="15"/>
        <v>0</v>
      </c>
      <c r="AQ38" s="170">
        <f t="shared" si="15"/>
        <v>0</v>
      </c>
      <c r="AR38" s="170">
        <f t="shared" si="15"/>
        <v>3543.05</v>
      </c>
      <c r="AS38" s="170">
        <f t="shared" si="15"/>
        <v>0</v>
      </c>
      <c r="AT38" s="170">
        <f t="shared" si="15"/>
        <v>0</v>
      </c>
      <c r="AU38" s="55"/>
    </row>
    <row r="39" spans="1:51" s="172" customFormat="1" ht="15.75" x14ac:dyDescent="0.25">
      <c r="B39" s="229"/>
      <c r="C39" s="230"/>
      <c r="D39" s="230"/>
      <c r="E39" s="230"/>
      <c r="F39" s="230"/>
      <c r="G39" s="231"/>
      <c r="H39" s="232"/>
      <c r="I39" s="233"/>
      <c r="J39" s="234"/>
      <c r="K39" s="229"/>
      <c r="L39" s="230"/>
      <c r="M39" s="229"/>
      <c r="N39" s="235"/>
      <c r="O39" s="230"/>
      <c r="P39" s="234"/>
      <c r="Q39" s="229"/>
      <c r="R39" s="230"/>
      <c r="S39" s="230"/>
      <c r="T39" s="230"/>
      <c r="U39" s="229"/>
      <c r="V39" s="235"/>
      <c r="W39" s="236"/>
      <c r="X39" s="230"/>
      <c r="Y39" s="237">
        <f>SUM(Y38,Y36,Y29,Y27)</f>
        <v>219121.52000000002</v>
      </c>
      <c r="Z39" s="237">
        <f t="shared" ref="Z39:AT39" si="16">SUM(Z38,Z36,Z29,Z27)</f>
        <v>27563.3</v>
      </c>
      <c r="AA39" s="237">
        <f t="shared" si="16"/>
        <v>191558.22000000003</v>
      </c>
      <c r="AB39" s="237">
        <f t="shared" si="16"/>
        <v>0</v>
      </c>
      <c r="AC39" s="237">
        <f t="shared" si="16"/>
        <v>0</v>
      </c>
      <c r="AD39" s="237">
        <f t="shared" si="16"/>
        <v>0</v>
      </c>
      <c r="AE39" s="237">
        <f t="shared" si="16"/>
        <v>0</v>
      </c>
      <c r="AF39" s="237">
        <f t="shared" si="16"/>
        <v>0</v>
      </c>
      <c r="AG39" s="237">
        <f t="shared" si="16"/>
        <v>0</v>
      </c>
      <c r="AH39" s="237">
        <f t="shared" si="16"/>
        <v>0</v>
      </c>
      <c r="AI39" s="237">
        <f t="shared" si="16"/>
        <v>0</v>
      </c>
      <c r="AJ39" s="237">
        <f t="shared" si="16"/>
        <v>0</v>
      </c>
      <c r="AK39" s="237">
        <f t="shared" si="16"/>
        <v>25257.559999999998</v>
      </c>
      <c r="AL39" s="237">
        <f t="shared" si="16"/>
        <v>193863.96000000002</v>
      </c>
      <c r="AM39" s="237">
        <f t="shared" si="16"/>
        <v>0</v>
      </c>
      <c r="AN39" s="237">
        <f t="shared" si="16"/>
        <v>0</v>
      </c>
      <c r="AO39" s="237">
        <f t="shared" si="16"/>
        <v>0</v>
      </c>
      <c r="AP39" s="237">
        <f t="shared" si="16"/>
        <v>0</v>
      </c>
      <c r="AQ39" s="237">
        <f t="shared" si="16"/>
        <v>0</v>
      </c>
      <c r="AR39" s="237">
        <f t="shared" si="16"/>
        <v>27563.3</v>
      </c>
      <c r="AS39" s="237">
        <f t="shared" si="16"/>
        <v>0</v>
      </c>
      <c r="AT39" s="237">
        <f t="shared" si="16"/>
        <v>0</v>
      </c>
      <c r="AU39" s="181"/>
    </row>
    <row r="40" spans="1:51" s="172" customFormat="1" ht="15.75" x14ac:dyDescent="0.25">
      <c r="B40" s="173"/>
      <c r="C40" s="174"/>
      <c r="D40" s="174"/>
      <c r="E40" s="174"/>
      <c r="F40" s="174"/>
      <c r="G40" s="175"/>
      <c r="H40" s="176"/>
      <c r="I40" s="177"/>
      <c r="J40" s="178"/>
      <c r="K40" s="173"/>
      <c r="L40" s="174"/>
      <c r="M40" s="173"/>
      <c r="N40" s="179"/>
      <c r="O40" s="174"/>
      <c r="P40" s="178"/>
      <c r="Q40" s="173"/>
      <c r="R40" s="174"/>
      <c r="S40" s="174"/>
      <c r="T40" s="174"/>
      <c r="U40" s="173"/>
      <c r="V40" s="179"/>
      <c r="W40" s="180"/>
      <c r="X40" s="174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181"/>
    </row>
    <row r="41" spans="1:51" s="172" customFormat="1" ht="15.75" x14ac:dyDescent="0.25">
      <c r="B41" s="173"/>
      <c r="C41" s="174"/>
      <c r="D41" s="174"/>
      <c r="E41" s="174"/>
      <c r="F41" s="174"/>
      <c r="G41" s="175"/>
      <c r="H41" s="176"/>
      <c r="I41" s="177"/>
      <c r="J41" s="178"/>
      <c r="K41" s="173"/>
      <c r="L41" s="174"/>
      <c r="M41" s="173"/>
      <c r="N41" s="179"/>
      <c r="O41" s="174"/>
      <c r="P41" s="178"/>
      <c r="Q41" s="173"/>
      <c r="R41" s="174"/>
      <c r="S41" s="174"/>
      <c r="T41" s="174"/>
      <c r="U41" s="173"/>
      <c r="V41" s="179"/>
      <c r="W41" s="180"/>
      <c r="X41" s="174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181"/>
    </row>
    <row r="42" spans="1:51" s="26" customFormat="1" ht="15" x14ac:dyDescent="0.25">
      <c r="A42" s="26">
        <v>47</v>
      </c>
      <c r="B42" s="45">
        <v>33</v>
      </c>
      <c r="C42" s="46" t="s">
        <v>230</v>
      </c>
      <c r="D42" s="46" t="s">
        <v>231</v>
      </c>
      <c r="E42" s="46" t="s">
        <v>232</v>
      </c>
      <c r="F42" s="46" t="s">
        <v>233</v>
      </c>
      <c r="G42" s="47" t="s">
        <v>234</v>
      </c>
      <c r="H42" s="48">
        <v>44439</v>
      </c>
      <c r="I42" s="49" t="s">
        <v>52</v>
      </c>
      <c r="J42" s="50" t="s">
        <v>158</v>
      </c>
      <c r="K42" s="45">
        <v>114</v>
      </c>
      <c r="L42" s="46" t="s">
        <v>235</v>
      </c>
      <c r="M42" s="45" t="s">
        <v>115</v>
      </c>
      <c r="N42" s="51" t="s">
        <v>56</v>
      </c>
      <c r="O42" s="46" t="s">
        <v>57</v>
      </c>
      <c r="P42" s="50" t="s">
        <v>58</v>
      </c>
      <c r="Q42" s="45" t="s">
        <v>163</v>
      </c>
      <c r="R42" s="46">
        <v>202219</v>
      </c>
      <c r="S42" s="46">
        <v>202219</v>
      </c>
      <c r="T42" s="46">
        <v>202219</v>
      </c>
      <c r="U42" s="45" t="s">
        <v>60</v>
      </c>
      <c r="V42" s="51"/>
      <c r="W42" s="56">
        <v>864413</v>
      </c>
      <c r="X42" s="46" t="s">
        <v>62</v>
      </c>
      <c r="Y42" s="53">
        <f t="shared" ref="Y42:Y48" si="17">SUM(AB42:AP42)</f>
        <v>7873.84</v>
      </c>
      <c r="Z42" s="53">
        <f t="shared" ref="Z42:Z48" si="18">SUM(AQ42:AT42)</f>
        <v>542.61</v>
      </c>
      <c r="AA42" s="54">
        <f t="shared" ref="AA42:AA48" si="19">SUM(Y42-Z42)</f>
        <v>7331.2300000000005</v>
      </c>
      <c r="AB42" s="54">
        <v>0</v>
      </c>
      <c r="AC42" s="54">
        <v>0</v>
      </c>
      <c r="AD42" s="54"/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7873.84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542.61</v>
      </c>
      <c r="AS42" s="54">
        <v>0</v>
      </c>
      <c r="AT42" s="54">
        <v>0</v>
      </c>
      <c r="AU42" s="55"/>
    </row>
    <row r="43" spans="1:51" s="26" customFormat="1" ht="15" outlineLevel="2" x14ac:dyDescent="0.25">
      <c r="A43" s="26">
        <v>48</v>
      </c>
      <c r="B43" s="45">
        <v>34</v>
      </c>
      <c r="C43" s="46" t="s">
        <v>236</v>
      </c>
      <c r="D43" s="46" t="s">
        <v>237</v>
      </c>
      <c r="E43" s="46" t="s">
        <v>233</v>
      </c>
      <c r="F43" s="46" t="s">
        <v>238</v>
      </c>
      <c r="G43" s="47" t="s">
        <v>239</v>
      </c>
      <c r="H43" s="48">
        <v>44439</v>
      </c>
      <c r="I43" s="49" t="s">
        <v>52</v>
      </c>
      <c r="J43" s="50" t="s">
        <v>158</v>
      </c>
      <c r="K43" s="45">
        <v>114</v>
      </c>
      <c r="L43" s="46" t="s">
        <v>235</v>
      </c>
      <c r="M43" s="45" t="s">
        <v>115</v>
      </c>
      <c r="N43" s="51" t="s">
        <v>56</v>
      </c>
      <c r="O43" s="46" t="s">
        <v>57</v>
      </c>
      <c r="P43" s="50" t="s">
        <v>58</v>
      </c>
      <c r="Q43" s="45" t="s">
        <v>163</v>
      </c>
      <c r="R43" s="46">
        <v>202219</v>
      </c>
      <c r="S43" s="46">
        <v>202219</v>
      </c>
      <c r="T43" s="46">
        <v>202219</v>
      </c>
      <c r="U43" s="45" t="s">
        <v>60</v>
      </c>
      <c r="V43" s="51"/>
      <c r="W43" s="56">
        <v>864421</v>
      </c>
      <c r="X43" s="46" t="s">
        <v>62</v>
      </c>
      <c r="Y43" s="53">
        <f t="shared" si="17"/>
        <v>7873.84</v>
      </c>
      <c r="Z43" s="53">
        <f t="shared" si="18"/>
        <v>542.61</v>
      </c>
      <c r="AA43" s="54">
        <f t="shared" si="19"/>
        <v>7331.2300000000005</v>
      </c>
      <c r="AB43" s="54">
        <v>0</v>
      </c>
      <c r="AC43" s="54">
        <v>0</v>
      </c>
      <c r="AD43" s="54"/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7873.84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542.61</v>
      </c>
      <c r="AS43" s="54">
        <v>0</v>
      </c>
      <c r="AT43" s="54">
        <v>0</v>
      </c>
      <c r="AU43" s="55"/>
    </row>
    <row r="44" spans="1:51" s="26" customFormat="1" ht="15" outlineLevel="2" x14ac:dyDescent="0.25">
      <c r="A44" s="26">
        <v>49</v>
      </c>
      <c r="B44" s="45">
        <v>35</v>
      </c>
      <c r="C44" s="46" t="s">
        <v>240</v>
      </c>
      <c r="D44" s="46" t="s">
        <v>241</v>
      </c>
      <c r="E44" s="46" t="s">
        <v>65</v>
      </c>
      <c r="F44" s="46" t="s">
        <v>242</v>
      </c>
      <c r="G44" s="47" t="s">
        <v>243</v>
      </c>
      <c r="H44" s="48">
        <v>44439</v>
      </c>
      <c r="I44" s="49" t="s">
        <v>52</v>
      </c>
      <c r="J44" s="50" t="s">
        <v>158</v>
      </c>
      <c r="K44" s="45">
        <v>114</v>
      </c>
      <c r="L44" s="46" t="s">
        <v>235</v>
      </c>
      <c r="M44" s="45" t="s">
        <v>115</v>
      </c>
      <c r="N44" s="51" t="s">
        <v>56</v>
      </c>
      <c r="O44" s="46" t="s">
        <v>57</v>
      </c>
      <c r="P44" s="50" t="s">
        <v>58</v>
      </c>
      <c r="Q44" s="45" t="s">
        <v>163</v>
      </c>
      <c r="R44" s="46">
        <v>202219</v>
      </c>
      <c r="S44" s="46">
        <v>202219</v>
      </c>
      <c r="T44" s="46">
        <v>202219</v>
      </c>
      <c r="U44" s="45" t="s">
        <v>60</v>
      </c>
      <c r="V44" s="51"/>
      <c r="W44" s="56">
        <v>864439</v>
      </c>
      <c r="X44" s="46" t="s">
        <v>62</v>
      </c>
      <c r="Y44" s="53">
        <f t="shared" si="17"/>
        <v>7873.84</v>
      </c>
      <c r="Z44" s="53">
        <f t="shared" si="18"/>
        <v>542.61</v>
      </c>
      <c r="AA44" s="54">
        <f t="shared" si="19"/>
        <v>7331.2300000000005</v>
      </c>
      <c r="AB44" s="54">
        <v>0</v>
      </c>
      <c r="AC44" s="54">
        <v>0</v>
      </c>
      <c r="AD44" s="54"/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7873.84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542.61</v>
      </c>
      <c r="AS44" s="54">
        <v>0</v>
      </c>
      <c r="AT44" s="54">
        <v>0</v>
      </c>
      <c r="AU44" s="55"/>
    </row>
    <row r="45" spans="1:51" s="26" customFormat="1" ht="15" outlineLevel="2" x14ac:dyDescent="0.25">
      <c r="A45" s="26">
        <v>50</v>
      </c>
      <c r="B45" s="45">
        <v>49</v>
      </c>
      <c r="C45" s="46" t="s">
        <v>312</v>
      </c>
      <c r="D45" s="46" t="s">
        <v>313</v>
      </c>
      <c r="E45" s="46" t="s">
        <v>65</v>
      </c>
      <c r="F45" s="46" t="s">
        <v>199</v>
      </c>
      <c r="G45" s="47" t="s">
        <v>314</v>
      </c>
      <c r="H45" s="48">
        <v>44439</v>
      </c>
      <c r="I45" s="49" t="s">
        <v>52</v>
      </c>
      <c r="J45" s="50" t="s">
        <v>158</v>
      </c>
      <c r="K45" s="45">
        <v>114</v>
      </c>
      <c r="L45" s="46" t="s">
        <v>315</v>
      </c>
      <c r="M45" s="45" t="s">
        <v>115</v>
      </c>
      <c r="N45" s="51" t="s">
        <v>56</v>
      </c>
      <c r="O45" s="46" t="s">
        <v>57</v>
      </c>
      <c r="P45" s="50" t="s">
        <v>58</v>
      </c>
      <c r="Q45" s="45" t="s">
        <v>163</v>
      </c>
      <c r="R45" s="46">
        <v>202219</v>
      </c>
      <c r="S45" s="46">
        <v>202219</v>
      </c>
      <c r="T45" s="46">
        <v>202219</v>
      </c>
      <c r="U45" s="45" t="s">
        <v>60</v>
      </c>
      <c r="V45" s="51"/>
      <c r="W45" s="56">
        <v>468280</v>
      </c>
      <c r="X45" s="46" t="s">
        <v>62</v>
      </c>
      <c r="Y45" s="53">
        <f t="shared" si="17"/>
        <v>10600.89</v>
      </c>
      <c r="Z45" s="53">
        <f t="shared" si="18"/>
        <v>839.31</v>
      </c>
      <c r="AA45" s="54">
        <f t="shared" si="19"/>
        <v>9761.58</v>
      </c>
      <c r="AB45" s="54">
        <v>0</v>
      </c>
      <c r="AC45" s="54">
        <v>0</v>
      </c>
      <c r="AD45" s="54"/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10600.89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839.31</v>
      </c>
      <c r="AS45" s="54">
        <v>0</v>
      </c>
      <c r="AT45" s="54">
        <v>0</v>
      </c>
      <c r="AU45" s="55"/>
    </row>
    <row r="46" spans="1:51" s="26" customFormat="1" ht="15" outlineLevel="2" x14ac:dyDescent="0.25">
      <c r="A46" s="26">
        <v>51</v>
      </c>
      <c r="B46" s="45">
        <v>56</v>
      </c>
      <c r="C46" s="46" t="s">
        <v>357</v>
      </c>
      <c r="D46" s="46" t="s">
        <v>358</v>
      </c>
      <c r="E46" s="46" t="s">
        <v>359</v>
      </c>
      <c r="F46" s="46" t="s">
        <v>171</v>
      </c>
      <c r="G46" s="47" t="s">
        <v>360</v>
      </c>
      <c r="H46" s="48">
        <v>44439</v>
      </c>
      <c r="I46" s="49" t="s">
        <v>52</v>
      </c>
      <c r="J46" s="50" t="s">
        <v>158</v>
      </c>
      <c r="K46" s="45">
        <v>114</v>
      </c>
      <c r="L46" s="46" t="s">
        <v>361</v>
      </c>
      <c r="M46" s="45" t="s">
        <v>115</v>
      </c>
      <c r="N46" s="51" t="s">
        <v>56</v>
      </c>
      <c r="O46" s="46" t="s">
        <v>57</v>
      </c>
      <c r="P46" s="50" t="s">
        <v>58</v>
      </c>
      <c r="Q46" s="45" t="s">
        <v>163</v>
      </c>
      <c r="R46" s="46">
        <v>202219</v>
      </c>
      <c r="S46" s="46">
        <v>202219</v>
      </c>
      <c r="T46" s="46">
        <v>202219</v>
      </c>
      <c r="U46" s="45" t="s">
        <v>60</v>
      </c>
      <c r="V46" s="51"/>
      <c r="W46" s="56">
        <v>870183</v>
      </c>
      <c r="X46" s="46" t="s">
        <v>62</v>
      </c>
      <c r="Y46" s="53">
        <f t="shared" si="17"/>
        <v>9414.85</v>
      </c>
      <c r="Z46" s="53">
        <f t="shared" si="18"/>
        <v>710.27</v>
      </c>
      <c r="AA46" s="54">
        <f t="shared" si="19"/>
        <v>8704.58</v>
      </c>
      <c r="AB46" s="54">
        <v>0</v>
      </c>
      <c r="AC46" s="54">
        <v>0</v>
      </c>
      <c r="AD46" s="54"/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9414.85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710.27</v>
      </c>
      <c r="AS46" s="54">
        <v>0</v>
      </c>
      <c r="AT46" s="54">
        <v>0</v>
      </c>
      <c r="AU46" s="55"/>
    </row>
    <row r="47" spans="1:51" s="26" customFormat="1" ht="15" outlineLevel="2" x14ac:dyDescent="0.25">
      <c r="A47" s="26">
        <v>52</v>
      </c>
      <c r="B47" s="45">
        <v>60</v>
      </c>
      <c r="C47" s="46" t="s">
        <v>379</v>
      </c>
      <c r="D47" s="46" t="s">
        <v>380</v>
      </c>
      <c r="E47" s="46" t="s">
        <v>65</v>
      </c>
      <c r="F47" s="46" t="s">
        <v>381</v>
      </c>
      <c r="G47" s="47" t="s">
        <v>382</v>
      </c>
      <c r="H47" s="48">
        <v>44439</v>
      </c>
      <c r="I47" s="49" t="s">
        <v>52</v>
      </c>
      <c r="J47" s="50" t="s">
        <v>158</v>
      </c>
      <c r="K47" s="45">
        <v>114</v>
      </c>
      <c r="L47" s="46" t="s">
        <v>383</v>
      </c>
      <c r="M47" s="45" t="s">
        <v>115</v>
      </c>
      <c r="N47" s="51" t="s">
        <v>56</v>
      </c>
      <c r="O47" s="46" t="s">
        <v>57</v>
      </c>
      <c r="P47" s="50" t="s">
        <v>58</v>
      </c>
      <c r="Q47" s="45" t="s">
        <v>163</v>
      </c>
      <c r="R47" s="46">
        <v>202219</v>
      </c>
      <c r="S47" s="46">
        <v>202219</v>
      </c>
      <c r="T47" s="46">
        <v>202219</v>
      </c>
      <c r="U47" s="45" t="s">
        <v>60</v>
      </c>
      <c r="V47" s="51"/>
      <c r="W47" s="56">
        <v>864617</v>
      </c>
      <c r="X47" s="46" t="s">
        <v>62</v>
      </c>
      <c r="Y47" s="53">
        <f t="shared" si="17"/>
        <v>14840.92</v>
      </c>
      <c r="Z47" s="53">
        <f t="shared" si="18"/>
        <v>2142.21</v>
      </c>
      <c r="AA47" s="54">
        <f t="shared" si="19"/>
        <v>12698.71</v>
      </c>
      <c r="AB47" s="54">
        <v>0</v>
      </c>
      <c r="AC47" s="54">
        <v>0</v>
      </c>
      <c r="AD47" s="54"/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14840.92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2142.21</v>
      </c>
      <c r="AS47" s="54">
        <v>0</v>
      </c>
      <c r="AT47" s="54">
        <v>0</v>
      </c>
      <c r="AU47" s="55"/>
    </row>
    <row r="48" spans="1:51" s="26" customFormat="1" ht="15" outlineLevel="2" x14ac:dyDescent="0.25">
      <c r="A48" s="26">
        <v>53</v>
      </c>
      <c r="B48" s="45">
        <v>77</v>
      </c>
      <c r="C48" s="46" t="s">
        <v>466</v>
      </c>
      <c r="D48" s="46" t="s">
        <v>467</v>
      </c>
      <c r="E48" s="46" t="s">
        <v>132</v>
      </c>
      <c r="F48" s="46" t="s">
        <v>468</v>
      </c>
      <c r="G48" s="47" t="s">
        <v>469</v>
      </c>
      <c r="H48" s="48">
        <v>44757</v>
      </c>
      <c r="I48" s="49" t="s">
        <v>52</v>
      </c>
      <c r="J48" s="50" t="s">
        <v>158</v>
      </c>
      <c r="K48" s="45">
        <v>114</v>
      </c>
      <c r="L48" s="46" t="s">
        <v>470</v>
      </c>
      <c r="M48" s="45" t="s">
        <v>160</v>
      </c>
      <c r="N48" s="51" t="s">
        <v>56</v>
      </c>
      <c r="O48" s="46" t="s">
        <v>57</v>
      </c>
      <c r="P48" s="50" t="s">
        <v>58</v>
      </c>
      <c r="Q48" s="45" t="s">
        <v>163</v>
      </c>
      <c r="R48" s="46">
        <v>202219</v>
      </c>
      <c r="S48" s="46">
        <v>202219</v>
      </c>
      <c r="T48" s="46">
        <v>202219</v>
      </c>
      <c r="U48" s="45" t="s">
        <v>60</v>
      </c>
      <c r="V48" s="62"/>
      <c r="W48" s="62">
        <v>796366</v>
      </c>
      <c r="X48" s="62" t="s">
        <v>62</v>
      </c>
      <c r="Y48" s="53">
        <f t="shared" si="17"/>
        <v>8984.2000000000007</v>
      </c>
      <c r="Z48" s="53">
        <f t="shared" si="18"/>
        <v>1092.69</v>
      </c>
      <c r="AA48" s="54">
        <f t="shared" si="19"/>
        <v>7891.51</v>
      </c>
      <c r="AB48" s="54">
        <v>0</v>
      </c>
      <c r="AC48" s="54">
        <v>0</v>
      </c>
      <c r="AD48" s="54"/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8984.2000000000007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1092.69</v>
      </c>
      <c r="AS48" s="54">
        <v>0</v>
      </c>
      <c r="AT48" s="54">
        <v>0</v>
      </c>
      <c r="AU48" s="55"/>
    </row>
    <row r="49" spans="1:51" s="161" customFormat="1" ht="15" outlineLevel="1" x14ac:dyDescent="0.25">
      <c r="B49" s="238"/>
      <c r="C49" s="239"/>
      <c r="D49" s="239"/>
      <c r="E49" s="239"/>
      <c r="F49" s="239"/>
      <c r="G49" s="240"/>
      <c r="H49" s="241"/>
      <c r="I49" s="242"/>
      <c r="J49" s="243"/>
      <c r="K49" s="238"/>
      <c r="L49" s="244"/>
      <c r="M49" s="245"/>
      <c r="N49" s="246" t="s">
        <v>579</v>
      </c>
      <c r="O49" s="244"/>
      <c r="P49" s="247"/>
      <c r="Q49" s="245"/>
      <c r="R49" s="244"/>
      <c r="S49" s="244"/>
      <c r="T49" s="244"/>
      <c r="U49" s="245"/>
      <c r="V49" s="248"/>
      <c r="W49" s="248"/>
      <c r="X49" s="248"/>
      <c r="Y49" s="201">
        <f>SUBTOTAL(9,Y42:Y48)</f>
        <v>67462.38</v>
      </c>
      <c r="Z49" s="201">
        <f t="shared" ref="Z49:AT49" si="20">SUBTOTAL(9,Z42:Z48)</f>
        <v>6412.3099999999995</v>
      </c>
      <c r="AA49" s="201">
        <f t="shared" si="20"/>
        <v>61050.070000000007</v>
      </c>
      <c r="AB49" s="201">
        <f t="shared" si="20"/>
        <v>0</v>
      </c>
      <c r="AC49" s="201">
        <f t="shared" si="20"/>
        <v>0</v>
      </c>
      <c r="AD49" s="201">
        <f t="shared" si="20"/>
        <v>0</v>
      </c>
      <c r="AE49" s="201">
        <f t="shared" si="20"/>
        <v>0</v>
      </c>
      <c r="AF49" s="201">
        <f t="shared" si="20"/>
        <v>0</v>
      </c>
      <c r="AG49" s="201">
        <f t="shared" si="20"/>
        <v>0</v>
      </c>
      <c r="AH49" s="201">
        <f t="shared" si="20"/>
        <v>0</v>
      </c>
      <c r="AI49" s="201">
        <f t="shared" si="20"/>
        <v>0</v>
      </c>
      <c r="AJ49" s="201">
        <f t="shared" si="20"/>
        <v>0</v>
      </c>
      <c r="AK49" s="201">
        <f t="shared" si="20"/>
        <v>0</v>
      </c>
      <c r="AL49" s="201">
        <f t="shared" si="20"/>
        <v>67462.38</v>
      </c>
      <c r="AM49" s="201">
        <f t="shared" si="20"/>
        <v>0</v>
      </c>
      <c r="AN49" s="201">
        <f t="shared" si="20"/>
        <v>0</v>
      </c>
      <c r="AO49" s="201">
        <f t="shared" si="20"/>
        <v>0</v>
      </c>
      <c r="AP49" s="201">
        <f t="shared" si="20"/>
        <v>0</v>
      </c>
      <c r="AQ49" s="201">
        <f t="shared" si="20"/>
        <v>0</v>
      </c>
      <c r="AR49" s="201">
        <f t="shared" si="20"/>
        <v>6412.3099999999995</v>
      </c>
      <c r="AS49" s="201">
        <f t="shared" si="20"/>
        <v>0</v>
      </c>
      <c r="AT49" s="201">
        <f t="shared" si="20"/>
        <v>0</v>
      </c>
      <c r="AU49" s="182"/>
    </row>
    <row r="50" spans="1:51" s="26" customFormat="1" ht="15" outlineLevel="2" x14ac:dyDescent="0.25">
      <c r="A50" s="26">
        <v>70</v>
      </c>
      <c r="B50" s="45">
        <v>41</v>
      </c>
      <c r="C50" s="46" t="s">
        <v>270</v>
      </c>
      <c r="D50" s="46" t="s">
        <v>271</v>
      </c>
      <c r="E50" s="46" t="s">
        <v>50</v>
      </c>
      <c r="F50" s="46" t="s">
        <v>74</v>
      </c>
      <c r="G50" s="47" t="s">
        <v>272</v>
      </c>
      <c r="H50" s="48">
        <v>44439</v>
      </c>
      <c r="I50" s="49" t="s">
        <v>52</v>
      </c>
      <c r="J50" s="50" t="s">
        <v>158</v>
      </c>
      <c r="K50" s="45">
        <v>114</v>
      </c>
      <c r="L50" s="46" t="s">
        <v>114</v>
      </c>
      <c r="M50" s="45" t="s">
        <v>115</v>
      </c>
      <c r="N50" s="51" t="s">
        <v>69</v>
      </c>
      <c r="O50" s="46" t="s">
        <v>70</v>
      </c>
      <c r="P50" s="50" t="s">
        <v>58</v>
      </c>
      <c r="Q50" s="45" t="s">
        <v>163</v>
      </c>
      <c r="R50" s="46">
        <v>202219</v>
      </c>
      <c r="S50" s="46">
        <v>202219</v>
      </c>
      <c r="T50" s="46">
        <v>202219</v>
      </c>
      <c r="U50" s="45" t="s">
        <v>60</v>
      </c>
      <c r="V50" s="51"/>
      <c r="W50" s="56">
        <v>226885</v>
      </c>
      <c r="X50" s="46" t="s">
        <v>62</v>
      </c>
      <c r="Y50" s="53">
        <f>SUM(AB50:AP50)</f>
        <v>14250.54</v>
      </c>
      <c r="Z50" s="53">
        <f>SUM(AQ50:AT50)</f>
        <v>1956.87</v>
      </c>
      <c r="AA50" s="54">
        <f>SUM(Y50-Z50)</f>
        <v>12293.670000000002</v>
      </c>
      <c r="AB50" s="54">
        <v>0</v>
      </c>
      <c r="AC50" s="54">
        <v>0</v>
      </c>
      <c r="AD50" s="54"/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14250.54</v>
      </c>
      <c r="AM50" s="54">
        <v>0</v>
      </c>
      <c r="AN50" s="54">
        <v>0</v>
      </c>
      <c r="AO50" s="54">
        <v>0</v>
      </c>
      <c r="AP50" s="54">
        <v>0</v>
      </c>
      <c r="AQ50" s="54">
        <v>0</v>
      </c>
      <c r="AR50" s="54">
        <v>1956.87</v>
      </c>
      <c r="AS50" s="54">
        <v>0</v>
      </c>
      <c r="AT50" s="54">
        <v>0</v>
      </c>
      <c r="AU50" s="55"/>
    </row>
    <row r="51" spans="1:51" s="161" customFormat="1" ht="15" outlineLevel="1" x14ac:dyDescent="0.25">
      <c r="B51" s="238"/>
      <c r="C51" s="239"/>
      <c r="D51" s="239"/>
      <c r="E51" s="239"/>
      <c r="F51" s="239"/>
      <c r="G51" s="240"/>
      <c r="H51" s="241"/>
      <c r="I51" s="242"/>
      <c r="J51" s="243"/>
      <c r="K51" s="238"/>
      <c r="L51" s="244"/>
      <c r="M51" s="245"/>
      <c r="N51" s="249" t="s">
        <v>580</v>
      </c>
      <c r="O51" s="244"/>
      <c r="P51" s="247"/>
      <c r="Q51" s="245"/>
      <c r="R51" s="244"/>
      <c r="S51" s="244"/>
      <c r="T51" s="244"/>
      <c r="U51" s="245"/>
      <c r="V51" s="249"/>
      <c r="W51" s="250"/>
      <c r="X51" s="244"/>
      <c r="Y51" s="201">
        <f>SUBTOTAL(9,Y50:Y50)</f>
        <v>14250.54</v>
      </c>
      <c r="Z51" s="201">
        <f>SUBTOTAL(9,Z50:Z50)</f>
        <v>1956.87</v>
      </c>
      <c r="AA51" s="251">
        <f>SUBTOTAL(9,AA50:AA50)</f>
        <v>12293.670000000002</v>
      </c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>
        <f>SUBTOTAL(9,AL50:AL50)</f>
        <v>14250.54</v>
      </c>
      <c r="AM51" s="251"/>
      <c r="AN51" s="251"/>
      <c r="AO51" s="251"/>
      <c r="AP51" s="251"/>
      <c r="AQ51" s="251"/>
      <c r="AR51" s="251">
        <f>SUBTOTAL(9,AR50:AR50)</f>
        <v>1956.87</v>
      </c>
      <c r="AS51" s="251"/>
      <c r="AT51" s="251">
        <f>SUBTOTAL(9,AT50:AT50)</f>
        <v>0</v>
      </c>
      <c r="AU51" s="182"/>
    </row>
    <row r="52" spans="1:51" s="26" customFormat="1" ht="15" outlineLevel="2" x14ac:dyDescent="0.25">
      <c r="A52" s="26">
        <v>72</v>
      </c>
      <c r="B52" s="45">
        <v>47</v>
      </c>
      <c r="C52" s="46" t="s">
        <v>300</v>
      </c>
      <c r="D52" s="46" t="s">
        <v>301</v>
      </c>
      <c r="E52" s="46" t="s">
        <v>302</v>
      </c>
      <c r="F52" s="46" t="s">
        <v>171</v>
      </c>
      <c r="G52" s="47" t="s">
        <v>303</v>
      </c>
      <c r="H52" s="48">
        <v>44452</v>
      </c>
      <c r="I52" s="49" t="s">
        <v>52</v>
      </c>
      <c r="J52" s="50" t="s">
        <v>158</v>
      </c>
      <c r="K52" s="45">
        <v>114</v>
      </c>
      <c r="L52" s="46" t="s">
        <v>304</v>
      </c>
      <c r="M52" s="45" t="s">
        <v>115</v>
      </c>
      <c r="N52" s="51" t="s">
        <v>305</v>
      </c>
      <c r="O52" s="46" t="s">
        <v>306</v>
      </c>
      <c r="P52" s="50" t="s">
        <v>58</v>
      </c>
      <c r="Q52" s="45" t="s">
        <v>163</v>
      </c>
      <c r="R52" s="46">
        <v>202219</v>
      </c>
      <c r="S52" s="46">
        <v>202219</v>
      </c>
      <c r="T52" s="46">
        <v>202219</v>
      </c>
      <c r="U52" s="45" t="s">
        <v>60</v>
      </c>
      <c r="V52" s="51"/>
      <c r="W52" s="56">
        <v>443446</v>
      </c>
      <c r="X52" s="46" t="s">
        <v>62</v>
      </c>
      <c r="Y52" s="53">
        <f t="shared" ref="Y52:Y60" si="21">SUM(AB52:AP52)</f>
        <v>21827.37</v>
      </c>
      <c r="Z52" s="53">
        <f t="shared" ref="Z52:Z60" si="22">SUM(AQ52:AT52)</f>
        <v>4045.75</v>
      </c>
      <c r="AA52" s="54">
        <f t="shared" ref="AA52:AA60" si="23">SUM(Y52-Z52)</f>
        <v>17781.62</v>
      </c>
      <c r="AB52" s="54">
        <v>0</v>
      </c>
      <c r="AC52" s="54">
        <v>0</v>
      </c>
      <c r="AD52" s="54"/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21827.37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4045.75</v>
      </c>
      <c r="AS52" s="54">
        <v>0</v>
      </c>
      <c r="AT52" s="54">
        <v>0</v>
      </c>
      <c r="AU52" s="55"/>
    </row>
    <row r="53" spans="1:51" s="26" customFormat="1" ht="15" outlineLevel="2" x14ac:dyDescent="0.25">
      <c r="A53" s="26">
        <v>73</v>
      </c>
      <c r="B53" s="45">
        <v>48</v>
      </c>
      <c r="C53" s="46" t="s">
        <v>307</v>
      </c>
      <c r="D53" s="46" t="s">
        <v>308</v>
      </c>
      <c r="E53" s="46" t="s">
        <v>125</v>
      </c>
      <c r="F53" s="46" t="s">
        <v>309</v>
      </c>
      <c r="G53" s="47" t="s">
        <v>310</v>
      </c>
      <c r="H53" s="48">
        <v>44439</v>
      </c>
      <c r="I53" s="49" t="s">
        <v>52</v>
      </c>
      <c r="J53" s="50" t="s">
        <v>158</v>
      </c>
      <c r="K53" s="45">
        <v>114</v>
      </c>
      <c r="L53" s="46" t="s">
        <v>311</v>
      </c>
      <c r="M53" s="45" t="s">
        <v>115</v>
      </c>
      <c r="N53" s="51" t="s">
        <v>305</v>
      </c>
      <c r="O53" s="46" t="s">
        <v>306</v>
      </c>
      <c r="P53" s="50" t="s">
        <v>58</v>
      </c>
      <c r="Q53" s="45" t="s">
        <v>163</v>
      </c>
      <c r="R53" s="46">
        <v>202219</v>
      </c>
      <c r="S53" s="46">
        <v>202219</v>
      </c>
      <c r="T53" s="46">
        <v>202219</v>
      </c>
      <c r="U53" s="45" t="s">
        <v>60</v>
      </c>
      <c r="V53" s="51"/>
      <c r="W53" s="56">
        <v>864528</v>
      </c>
      <c r="X53" s="46" t="s">
        <v>62</v>
      </c>
      <c r="Y53" s="53">
        <f t="shared" si="21"/>
        <v>11265.16</v>
      </c>
      <c r="Z53" s="53">
        <f t="shared" si="22"/>
        <v>911.59</v>
      </c>
      <c r="AA53" s="54">
        <f t="shared" si="23"/>
        <v>10353.57</v>
      </c>
      <c r="AB53" s="54">
        <v>0</v>
      </c>
      <c r="AC53" s="54">
        <v>0</v>
      </c>
      <c r="AD53" s="54"/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11265.16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911.59</v>
      </c>
      <c r="AS53" s="54">
        <v>0</v>
      </c>
      <c r="AT53" s="54">
        <v>0</v>
      </c>
      <c r="AU53" s="55"/>
    </row>
    <row r="54" spans="1:51" s="26" customFormat="1" ht="15" outlineLevel="2" x14ac:dyDescent="0.25">
      <c r="A54" s="26">
        <v>74</v>
      </c>
      <c r="B54" s="45">
        <v>66</v>
      </c>
      <c r="C54" s="46" t="s">
        <v>417</v>
      </c>
      <c r="D54" s="46" t="s">
        <v>418</v>
      </c>
      <c r="E54" s="46" t="s">
        <v>419</v>
      </c>
      <c r="F54" s="46" t="s">
        <v>420</v>
      </c>
      <c r="G54" s="47" t="s">
        <v>421</v>
      </c>
      <c r="H54" s="61">
        <v>44642</v>
      </c>
      <c r="I54" s="49" t="s">
        <v>52</v>
      </c>
      <c r="J54" s="50" t="s">
        <v>158</v>
      </c>
      <c r="K54" s="45">
        <v>114</v>
      </c>
      <c r="L54" s="46" t="s">
        <v>422</v>
      </c>
      <c r="M54" s="45" t="s">
        <v>115</v>
      </c>
      <c r="N54" s="51" t="s">
        <v>305</v>
      </c>
      <c r="O54" s="46" t="s">
        <v>306</v>
      </c>
      <c r="P54" s="50" t="s">
        <v>58</v>
      </c>
      <c r="Q54" s="45" t="s">
        <v>163</v>
      </c>
      <c r="R54" s="46">
        <v>202219</v>
      </c>
      <c r="S54" s="46">
        <v>202219</v>
      </c>
      <c r="T54" s="46">
        <v>202219</v>
      </c>
      <c r="U54" s="45" t="s">
        <v>60</v>
      </c>
      <c r="V54" s="51"/>
      <c r="W54" s="56">
        <v>963452</v>
      </c>
      <c r="X54" s="46" t="s">
        <v>62</v>
      </c>
      <c r="Y54" s="53">
        <f t="shared" si="21"/>
        <v>14815.28</v>
      </c>
      <c r="Z54" s="53">
        <f t="shared" si="22"/>
        <v>2547.9699999999998</v>
      </c>
      <c r="AA54" s="54">
        <f t="shared" si="23"/>
        <v>12267.310000000001</v>
      </c>
      <c r="AB54" s="54">
        <v>0</v>
      </c>
      <c r="AC54" s="54">
        <v>0</v>
      </c>
      <c r="AD54" s="54"/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14815.28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2547.9699999999998</v>
      </c>
      <c r="AS54" s="54">
        <v>0</v>
      </c>
      <c r="AT54" s="54">
        <v>0</v>
      </c>
      <c r="AU54" s="55"/>
    </row>
    <row r="55" spans="1:51" s="26" customFormat="1" ht="15" outlineLevel="2" x14ac:dyDescent="0.25">
      <c r="A55" s="26">
        <v>75</v>
      </c>
      <c r="B55" s="45">
        <v>71</v>
      </c>
      <c r="C55" s="46" t="s">
        <v>436</v>
      </c>
      <c r="D55" s="46" t="s">
        <v>437</v>
      </c>
      <c r="E55" s="46" t="s">
        <v>438</v>
      </c>
      <c r="F55" s="46" t="s">
        <v>439</v>
      </c>
      <c r="G55" s="47" t="s">
        <v>440</v>
      </c>
      <c r="H55" s="48">
        <v>44669</v>
      </c>
      <c r="I55" s="49" t="s">
        <v>52</v>
      </c>
      <c r="J55" s="50" t="s">
        <v>158</v>
      </c>
      <c r="K55" s="45">
        <v>114</v>
      </c>
      <c r="L55" s="46" t="s">
        <v>441</v>
      </c>
      <c r="M55" s="45" t="s">
        <v>115</v>
      </c>
      <c r="N55" s="51" t="s">
        <v>305</v>
      </c>
      <c r="O55" s="46" t="s">
        <v>306</v>
      </c>
      <c r="P55" s="50" t="s">
        <v>58</v>
      </c>
      <c r="Q55" s="45" t="s">
        <v>163</v>
      </c>
      <c r="R55" s="46">
        <v>202219</v>
      </c>
      <c r="S55" s="46">
        <v>202219</v>
      </c>
      <c r="T55" s="46">
        <v>202219</v>
      </c>
      <c r="U55" s="45" t="s">
        <v>60</v>
      </c>
      <c r="V55" s="62"/>
      <c r="W55" s="62">
        <v>117494</v>
      </c>
      <c r="X55" s="62" t="s">
        <v>62</v>
      </c>
      <c r="Y55" s="53">
        <f t="shared" si="21"/>
        <v>8562.2199999999993</v>
      </c>
      <c r="Z55" s="53">
        <f t="shared" si="22"/>
        <v>657.8</v>
      </c>
      <c r="AA55" s="54">
        <f t="shared" si="23"/>
        <v>7904.4199999999992</v>
      </c>
      <c r="AB55" s="54">
        <v>0</v>
      </c>
      <c r="AC55" s="54">
        <v>0</v>
      </c>
      <c r="AD55" s="63"/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8562.2199999999993</v>
      </c>
      <c r="AM55" s="54">
        <v>0</v>
      </c>
      <c r="AN55" s="54">
        <v>0</v>
      </c>
      <c r="AO55" s="54">
        <v>0</v>
      </c>
      <c r="AP55" s="54">
        <v>0</v>
      </c>
      <c r="AQ55" s="54">
        <v>0</v>
      </c>
      <c r="AR55" s="54">
        <v>657.8</v>
      </c>
      <c r="AS55" s="54">
        <v>0</v>
      </c>
      <c r="AT55" s="54">
        <v>0</v>
      </c>
      <c r="AU55" s="55"/>
    </row>
    <row r="56" spans="1:51" s="26" customFormat="1" ht="15" outlineLevel="2" x14ac:dyDescent="0.25">
      <c r="A56" s="26">
        <v>76</v>
      </c>
      <c r="B56" s="45">
        <v>73</v>
      </c>
      <c r="C56" s="46" t="s">
        <v>446</v>
      </c>
      <c r="D56" s="46" t="s">
        <v>447</v>
      </c>
      <c r="E56" s="46" t="s">
        <v>74</v>
      </c>
      <c r="F56" s="46" t="s">
        <v>171</v>
      </c>
      <c r="G56" s="47" t="s">
        <v>448</v>
      </c>
      <c r="H56" s="48">
        <v>44690</v>
      </c>
      <c r="I56" s="49" t="s">
        <v>52</v>
      </c>
      <c r="J56" s="50" t="s">
        <v>158</v>
      </c>
      <c r="K56" s="45">
        <v>113</v>
      </c>
      <c r="L56" s="46" t="s">
        <v>449</v>
      </c>
      <c r="M56" s="45" t="s">
        <v>55</v>
      </c>
      <c r="N56" s="51" t="s">
        <v>305</v>
      </c>
      <c r="O56" s="46" t="s">
        <v>306</v>
      </c>
      <c r="P56" s="50" t="s">
        <v>58</v>
      </c>
      <c r="Q56" s="45" t="s">
        <v>163</v>
      </c>
      <c r="R56" s="46">
        <v>202219</v>
      </c>
      <c r="S56" s="46">
        <v>202219</v>
      </c>
      <c r="T56" s="46">
        <v>202219</v>
      </c>
      <c r="U56" s="45" t="s">
        <v>60</v>
      </c>
      <c r="V56" s="62"/>
      <c r="W56" s="62">
        <v>220500</v>
      </c>
      <c r="X56" s="62" t="s">
        <v>62</v>
      </c>
      <c r="Y56" s="53">
        <f t="shared" si="21"/>
        <v>39230.31</v>
      </c>
      <c r="Z56" s="53">
        <f t="shared" si="22"/>
        <v>8548.0400000000009</v>
      </c>
      <c r="AA56" s="54">
        <f t="shared" si="23"/>
        <v>30682.269999999997</v>
      </c>
      <c r="AB56" s="54">
        <v>0</v>
      </c>
      <c r="AC56" s="54">
        <v>0</v>
      </c>
      <c r="AD56" s="63"/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39230.31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8548.0400000000009</v>
      </c>
      <c r="AS56" s="54">
        <v>0</v>
      </c>
      <c r="AT56" s="54">
        <v>0</v>
      </c>
      <c r="AU56" s="55"/>
    </row>
    <row r="57" spans="1:51" s="26" customFormat="1" ht="15" outlineLevel="2" x14ac:dyDescent="0.25">
      <c r="A57" s="26">
        <v>77</v>
      </c>
      <c r="B57" s="45">
        <v>74</v>
      </c>
      <c r="C57" s="46" t="s">
        <v>450</v>
      </c>
      <c r="D57" s="46" t="s">
        <v>451</v>
      </c>
      <c r="E57" s="46" t="s">
        <v>452</v>
      </c>
      <c r="F57" s="46" t="s">
        <v>74</v>
      </c>
      <c r="G57" s="47" t="s">
        <v>453</v>
      </c>
      <c r="H57" s="48">
        <v>44690</v>
      </c>
      <c r="I57" s="49" t="s">
        <v>52</v>
      </c>
      <c r="J57" s="50" t="s">
        <v>158</v>
      </c>
      <c r="K57" s="45">
        <v>114</v>
      </c>
      <c r="L57" s="46" t="s">
        <v>454</v>
      </c>
      <c r="M57" s="45" t="s">
        <v>115</v>
      </c>
      <c r="N57" s="51" t="s">
        <v>305</v>
      </c>
      <c r="O57" s="46" t="s">
        <v>306</v>
      </c>
      <c r="P57" s="50" t="s">
        <v>58</v>
      </c>
      <c r="Q57" s="45" t="s">
        <v>163</v>
      </c>
      <c r="R57" s="46">
        <v>202219</v>
      </c>
      <c r="S57" s="46">
        <v>202219</v>
      </c>
      <c r="T57" s="46">
        <v>202219</v>
      </c>
      <c r="U57" s="45" t="s">
        <v>60</v>
      </c>
      <c r="V57" s="62"/>
      <c r="W57" s="62">
        <v>215760</v>
      </c>
      <c r="X57" s="62" t="s">
        <v>62</v>
      </c>
      <c r="Y57" s="53">
        <f t="shared" si="21"/>
        <v>21827.37</v>
      </c>
      <c r="Z57" s="53">
        <f t="shared" si="22"/>
        <v>4045.75</v>
      </c>
      <c r="AA57" s="54">
        <f t="shared" si="23"/>
        <v>17781.62</v>
      </c>
      <c r="AB57" s="54">
        <v>0</v>
      </c>
      <c r="AC57" s="54">
        <v>0</v>
      </c>
      <c r="AD57" s="54"/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21827.37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4045.75</v>
      </c>
      <c r="AS57" s="54">
        <v>0</v>
      </c>
      <c r="AT57" s="54">
        <v>0</v>
      </c>
      <c r="AU57" s="55"/>
    </row>
    <row r="58" spans="1:51" s="26" customFormat="1" ht="15" outlineLevel="2" x14ac:dyDescent="0.25">
      <c r="A58" s="26">
        <v>78</v>
      </c>
      <c r="B58" s="45">
        <v>75</v>
      </c>
      <c r="C58" s="46" t="s">
        <v>455</v>
      </c>
      <c r="D58" s="46" t="s">
        <v>456</v>
      </c>
      <c r="E58" s="46" t="s">
        <v>457</v>
      </c>
      <c r="F58" s="46" t="s">
        <v>74</v>
      </c>
      <c r="G58" s="47" t="s">
        <v>458</v>
      </c>
      <c r="H58" s="48">
        <v>44690</v>
      </c>
      <c r="I58" s="49" t="s">
        <v>52</v>
      </c>
      <c r="J58" s="50" t="s">
        <v>158</v>
      </c>
      <c r="K58" s="45">
        <v>114</v>
      </c>
      <c r="L58" s="46" t="s">
        <v>454</v>
      </c>
      <c r="M58" s="45" t="s">
        <v>115</v>
      </c>
      <c r="N58" s="51" t="s">
        <v>305</v>
      </c>
      <c r="O58" s="46" t="s">
        <v>306</v>
      </c>
      <c r="P58" s="50" t="s">
        <v>58</v>
      </c>
      <c r="Q58" s="45" t="s">
        <v>163</v>
      </c>
      <c r="R58" s="46">
        <v>202219</v>
      </c>
      <c r="S58" s="46">
        <v>202219</v>
      </c>
      <c r="T58" s="46">
        <v>202219</v>
      </c>
      <c r="U58" s="45" t="s">
        <v>60</v>
      </c>
      <c r="V58" s="62"/>
      <c r="W58" s="62">
        <v>976700</v>
      </c>
      <c r="X58" s="62" t="s">
        <v>62</v>
      </c>
      <c r="Y58" s="53">
        <f t="shared" si="21"/>
        <v>21827.37</v>
      </c>
      <c r="Z58" s="53">
        <f t="shared" si="22"/>
        <v>4045.75</v>
      </c>
      <c r="AA58" s="54">
        <f t="shared" si="23"/>
        <v>17781.62</v>
      </c>
      <c r="AB58" s="54">
        <v>0</v>
      </c>
      <c r="AC58" s="54">
        <v>0</v>
      </c>
      <c r="AD58" s="54"/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21827.37</v>
      </c>
      <c r="AM58" s="54">
        <v>0</v>
      </c>
      <c r="AN58" s="54">
        <v>0</v>
      </c>
      <c r="AO58" s="54">
        <v>0</v>
      </c>
      <c r="AP58" s="54">
        <v>0</v>
      </c>
      <c r="AQ58" s="54">
        <v>0</v>
      </c>
      <c r="AR58" s="54">
        <v>4045.75</v>
      </c>
      <c r="AS58" s="54">
        <v>0</v>
      </c>
      <c r="AT58" s="54">
        <v>0</v>
      </c>
      <c r="AU58" s="55"/>
      <c r="AW58" s="58"/>
      <c r="AY58" s="58"/>
    </row>
    <row r="59" spans="1:51" s="26" customFormat="1" ht="15" outlineLevel="2" x14ac:dyDescent="0.25">
      <c r="A59" s="26">
        <v>79</v>
      </c>
      <c r="B59" s="45">
        <v>101</v>
      </c>
      <c r="C59" s="46" t="s">
        <v>556</v>
      </c>
      <c r="D59" s="46" t="s">
        <v>557</v>
      </c>
      <c r="E59" s="46" t="s">
        <v>171</v>
      </c>
      <c r="F59" s="46" t="s">
        <v>484</v>
      </c>
      <c r="G59" s="47" t="s">
        <v>485</v>
      </c>
      <c r="H59" s="48">
        <v>44798</v>
      </c>
      <c r="I59" s="49" t="s">
        <v>52</v>
      </c>
      <c r="J59" s="50" t="s">
        <v>158</v>
      </c>
      <c r="K59" s="45">
        <v>114</v>
      </c>
      <c r="L59" s="46"/>
      <c r="M59" s="45" t="s">
        <v>115</v>
      </c>
      <c r="N59" s="51" t="s">
        <v>305</v>
      </c>
      <c r="O59" s="46" t="s">
        <v>306</v>
      </c>
      <c r="P59" s="50" t="s">
        <v>58</v>
      </c>
      <c r="Q59" s="45" t="s">
        <v>163</v>
      </c>
      <c r="R59" s="46">
        <v>202219</v>
      </c>
      <c r="S59" s="46">
        <v>202219</v>
      </c>
      <c r="T59" s="46">
        <v>202219</v>
      </c>
      <c r="U59" s="45" t="s">
        <v>60</v>
      </c>
      <c r="V59" s="62"/>
      <c r="W59" s="62"/>
      <c r="X59" s="62"/>
      <c r="Y59" s="53">
        <f t="shared" si="21"/>
        <v>19809</v>
      </c>
      <c r="Z59" s="53">
        <f t="shared" si="22"/>
        <v>3614.62</v>
      </c>
      <c r="AA59" s="54">
        <f t="shared" si="23"/>
        <v>16194.380000000001</v>
      </c>
      <c r="AB59" s="54">
        <v>0</v>
      </c>
      <c r="AC59" s="54">
        <v>0</v>
      </c>
      <c r="AD59" s="54"/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19809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3614.62</v>
      </c>
      <c r="AS59" s="54">
        <v>0</v>
      </c>
      <c r="AT59" s="54">
        <v>0</v>
      </c>
      <c r="AU59" s="55"/>
      <c r="AW59" s="58"/>
      <c r="AY59" s="58"/>
    </row>
    <row r="60" spans="1:51" s="26" customFormat="1" ht="15" outlineLevel="2" x14ac:dyDescent="0.25">
      <c r="A60" s="26">
        <v>71</v>
      </c>
      <c r="B60" s="45">
        <v>106</v>
      </c>
      <c r="C60" s="46" t="s">
        <v>562</v>
      </c>
      <c r="D60" s="46" t="s">
        <v>563</v>
      </c>
      <c r="E60" s="46" t="s">
        <v>564</v>
      </c>
      <c r="F60" s="46" t="s">
        <v>565</v>
      </c>
      <c r="G60" s="47" t="s">
        <v>566</v>
      </c>
      <c r="H60" s="48">
        <v>44881</v>
      </c>
      <c r="I60" s="49" t="s">
        <v>52</v>
      </c>
      <c r="J60" s="50" t="s">
        <v>158</v>
      </c>
      <c r="K60" s="45">
        <v>114</v>
      </c>
      <c r="L60" s="46" t="s">
        <v>567</v>
      </c>
      <c r="M60" s="45" t="s">
        <v>115</v>
      </c>
      <c r="N60" s="51" t="s">
        <v>305</v>
      </c>
      <c r="O60" s="46" t="s">
        <v>568</v>
      </c>
      <c r="P60" s="50" t="s">
        <v>58</v>
      </c>
      <c r="Q60" s="45" t="s">
        <v>163</v>
      </c>
      <c r="R60" s="46">
        <v>202219</v>
      </c>
      <c r="S60" s="46">
        <v>202219</v>
      </c>
      <c r="T60" s="46">
        <v>202219</v>
      </c>
      <c r="U60" s="45" t="s">
        <v>60</v>
      </c>
      <c r="V60" s="62"/>
      <c r="W60" s="62"/>
      <c r="X60" s="62"/>
      <c r="Y60" s="53">
        <f t="shared" si="21"/>
        <v>2750.25</v>
      </c>
      <c r="Z60" s="53">
        <f t="shared" si="22"/>
        <v>0</v>
      </c>
      <c r="AA60" s="54">
        <f t="shared" si="23"/>
        <v>2750.25</v>
      </c>
      <c r="AB60" s="54">
        <v>0</v>
      </c>
      <c r="AC60" s="54">
        <v>0</v>
      </c>
      <c r="AD60" s="54"/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2750.25</v>
      </c>
      <c r="AM60" s="54">
        <v>0</v>
      </c>
      <c r="AN60" s="54"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5"/>
      <c r="AW60" s="58"/>
      <c r="AY60" s="58"/>
    </row>
    <row r="61" spans="1:51" s="161" customFormat="1" ht="15" outlineLevel="1" x14ac:dyDescent="0.25">
      <c r="B61" s="238"/>
      <c r="C61" s="239"/>
      <c r="D61" s="239"/>
      <c r="E61" s="239"/>
      <c r="F61" s="239"/>
      <c r="G61" s="240"/>
      <c r="H61" s="241"/>
      <c r="I61" s="242"/>
      <c r="J61" s="243"/>
      <c r="K61" s="238"/>
      <c r="L61" s="244"/>
      <c r="M61" s="245"/>
      <c r="N61" s="249" t="s">
        <v>581</v>
      </c>
      <c r="O61" s="244"/>
      <c r="P61" s="247"/>
      <c r="Q61" s="245"/>
      <c r="R61" s="244"/>
      <c r="S61" s="244"/>
      <c r="T61" s="244"/>
      <c r="U61" s="245"/>
      <c r="V61" s="248"/>
      <c r="W61" s="248"/>
      <c r="X61" s="248"/>
      <c r="Y61" s="201">
        <f>SUBTOTAL(9,Y52:Y60)</f>
        <v>161914.32999999999</v>
      </c>
      <c r="Z61" s="201">
        <f>SUBTOTAL(9,Z52:Z60)</f>
        <v>28417.27</v>
      </c>
      <c r="AA61" s="251">
        <f>SUBTOTAL(9,AA52:AA60)</f>
        <v>133497.06</v>
      </c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>
        <f>SUBTOTAL(9,AL52:AL60)</f>
        <v>161914.32999999999</v>
      </c>
      <c r="AM61" s="251"/>
      <c r="AN61" s="251"/>
      <c r="AO61" s="251"/>
      <c r="AP61" s="251"/>
      <c r="AQ61" s="251"/>
      <c r="AR61" s="251">
        <f>SUBTOTAL(9,AR52:AR60)</f>
        <v>28417.27</v>
      </c>
      <c r="AS61" s="251"/>
      <c r="AT61" s="251">
        <f>SUBTOTAL(9,AT52:AT60)</f>
        <v>0</v>
      </c>
      <c r="AU61" s="182"/>
      <c r="AW61" s="252"/>
      <c r="AY61" s="252"/>
    </row>
    <row r="62" spans="1:51" s="26" customFormat="1" ht="15" outlineLevel="2" x14ac:dyDescent="0.25">
      <c r="A62" s="26">
        <v>60</v>
      </c>
      <c r="B62" s="45">
        <v>44</v>
      </c>
      <c r="C62" s="46" t="s">
        <v>284</v>
      </c>
      <c r="D62" s="46" t="s">
        <v>285</v>
      </c>
      <c r="E62" s="46" t="s">
        <v>74</v>
      </c>
      <c r="F62" s="46" t="s">
        <v>286</v>
      </c>
      <c r="G62" s="47" t="s">
        <v>287</v>
      </c>
      <c r="H62" s="48">
        <v>44439</v>
      </c>
      <c r="I62" s="49" t="s">
        <v>52</v>
      </c>
      <c r="J62" s="50" t="s">
        <v>158</v>
      </c>
      <c r="K62" s="45">
        <v>113</v>
      </c>
      <c r="L62" s="46" t="s">
        <v>288</v>
      </c>
      <c r="M62" s="45" t="s">
        <v>160</v>
      </c>
      <c r="N62" s="51" t="s">
        <v>289</v>
      </c>
      <c r="O62" s="46" t="s">
        <v>290</v>
      </c>
      <c r="P62" s="50" t="s">
        <v>58</v>
      </c>
      <c r="Q62" s="45" t="s">
        <v>163</v>
      </c>
      <c r="R62" s="46">
        <v>202219</v>
      </c>
      <c r="S62" s="46">
        <v>202219</v>
      </c>
      <c r="T62" s="46">
        <v>202219</v>
      </c>
      <c r="U62" s="45" t="s">
        <v>60</v>
      </c>
      <c r="V62" s="51"/>
      <c r="W62" s="56">
        <v>920387</v>
      </c>
      <c r="X62" s="46" t="s">
        <v>62</v>
      </c>
      <c r="Y62" s="53">
        <f>SUM(AB62:AP62)</f>
        <v>31800.26</v>
      </c>
      <c r="Z62" s="53">
        <f>SUM(AQ62:AT62)</f>
        <v>6175.96</v>
      </c>
      <c r="AA62" s="54">
        <f>SUM(Y62-Z62)</f>
        <v>25624.3</v>
      </c>
      <c r="AB62" s="54">
        <v>0</v>
      </c>
      <c r="AC62" s="54"/>
      <c r="AD62" s="54"/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31800.26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6175.96</v>
      </c>
      <c r="AS62" s="54">
        <v>0</v>
      </c>
      <c r="AT62" s="54">
        <v>0</v>
      </c>
      <c r="AU62" s="55"/>
      <c r="AW62" s="58"/>
      <c r="AY62" s="58"/>
    </row>
    <row r="63" spans="1:51" s="26" customFormat="1" ht="15" outlineLevel="2" x14ac:dyDescent="0.25">
      <c r="A63" s="26">
        <v>61</v>
      </c>
      <c r="B63" s="45">
        <v>45</v>
      </c>
      <c r="C63" s="46" t="s">
        <v>291</v>
      </c>
      <c r="D63" s="46" t="s">
        <v>292</v>
      </c>
      <c r="E63" s="46" t="s">
        <v>293</v>
      </c>
      <c r="F63" s="46" t="s">
        <v>74</v>
      </c>
      <c r="G63" s="47" t="s">
        <v>294</v>
      </c>
      <c r="H63" s="48">
        <v>44439</v>
      </c>
      <c r="I63" s="49" t="s">
        <v>52</v>
      </c>
      <c r="J63" s="50" t="s">
        <v>158</v>
      </c>
      <c r="K63" s="45">
        <v>114</v>
      </c>
      <c r="L63" s="46" t="s">
        <v>114</v>
      </c>
      <c r="M63" s="45" t="s">
        <v>115</v>
      </c>
      <c r="N63" s="51" t="s">
        <v>289</v>
      </c>
      <c r="O63" s="46" t="s">
        <v>290</v>
      </c>
      <c r="P63" s="50" t="s">
        <v>58</v>
      </c>
      <c r="Q63" s="45" t="s">
        <v>163</v>
      </c>
      <c r="R63" s="46">
        <v>202219</v>
      </c>
      <c r="S63" s="46">
        <v>202219</v>
      </c>
      <c r="T63" s="46">
        <v>202219</v>
      </c>
      <c r="U63" s="45" t="s">
        <v>60</v>
      </c>
      <c r="V63" s="51"/>
      <c r="W63" s="56">
        <v>864498</v>
      </c>
      <c r="X63" s="46" t="s">
        <v>62</v>
      </c>
      <c r="Y63" s="53">
        <f>SUM(AB63:AP63)</f>
        <v>13085.45</v>
      </c>
      <c r="Z63" s="53">
        <f>SUM(AQ63:AT63)</f>
        <v>1631.82</v>
      </c>
      <c r="AA63" s="54">
        <f>SUM(Y63-Z63)</f>
        <v>11453.630000000001</v>
      </c>
      <c r="AB63" s="54">
        <v>0</v>
      </c>
      <c r="AC63" s="54">
        <v>0</v>
      </c>
      <c r="AD63" s="54"/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13085.45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1631.82</v>
      </c>
      <c r="AS63" s="54">
        <v>0</v>
      </c>
      <c r="AT63" s="54">
        <v>0</v>
      </c>
      <c r="AU63" s="55"/>
      <c r="AW63" s="58"/>
      <c r="AY63" s="58"/>
    </row>
    <row r="64" spans="1:51" s="161" customFormat="1" ht="15" outlineLevel="1" x14ac:dyDescent="0.25">
      <c r="B64" s="238"/>
      <c r="C64" s="239"/>
      <c r="D64" s="239"/>
      <c r="E64" s="239"/>
      <c r="F64" s="239"/>
      <c r="G64" s="240"/>
      <c r="H64" s="241"/>
      <c r="I64" s="242"/>
      <c r="J64" s="243"/>
      <c r="K64" s="238"/>
      <c r="L64" s="244"/>
      <c r="M64" s="245"/>
      <c r="N64" s="249" t="s">
        <v>582</v>
      </c>
      <c r="O64" s="244"/>
      <c r="P64" s="247"/>
      <c r="Q64" s="245"/>
      <c r="R64" s="244"/>
      <c r="S64" s="244"/>
      <c r="T64" s="244"/>
      <c r="U64" s="245"/>
      <c r="V64" s="249"/>
      <c r="W64" s="250"/>
      <c r="X64" s="244"/>
      <c r="Y64" s="201">
        <f>SUBTOTAL(9,Y62:Y63)</f>
        <v>44885.71</v>
      </c>
      <c r="Z64" s="201">
        <f>SUBTOTAL(9,Z62:Z63)</f>
        <v>7807.78</v>
      </c>
      <c r="AA64" s="251">
        <f>SUBTOTAL(9,AA62:AA63)</f>
        <v>37077.93</v>
      </c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>
        <f>SUBTOTAL(9,AL62:AL63)</f>
        <v>44885.71</v>
      </c>
      <c r="AM64" s="251"/>
      <c r="AN64" s="251"/>
      <c r="AO64" s="251"/>
      <c r="AP64" s="251"/>
      <c r="AQ64" s="251"/>
      <c r="AR64" s="251">
        <f>SUBTOTAL(9,AR62:AR63)</f>
        <v>7807.78</v>
      </c>
      <c r="AS64" s="251"/>
      <c r="AT64" s="251">
        <f>SUBTOTAL(9,AT62:AT63)</f>
        <v>0</v>
      </c>
      <c r="AU64" s="182"/>
      <c r="AW64" s="252"/>
      <c r="AY64" s="252"/>
    </row>
    <row r="65" spans="1:51" s="26" customFormat="1" ht="15" outlineLevel="2" x14ac:dyDescent="0.25">
      <c r="A65" s="26">
        <v>44</v>
      </c>
      <c r="B65" s="45">
        <v>23</v>
      </c>
      <c r="C65" s="46" t="s">
        <v>185</v>
      </c>
      <c r="D65" s="46" t="s">
        <v>186</v>
      </c>
      <c r="E65" s="46" t="s">
        <v>111</v>
      </c>
      <c r="F65" s="46" t="s">
        <v>187</v>
      </c>
      <c r="G65" s="47" t="s">
        <v>188</v>
      </c>
      <c r="H65" s="48">
        <v>44439</v>
      </c>
      <c r="I65" s="49" t="s">
        <v>52</v>
      </c>
      <c r="J65" s="50" t="s">
        <v>158</v>
      </c>
      <c r="K65" s="45">
        <v>113</v>
      </c>
      <c r="L65" s="46" t="s">
        <v>189</v>
      </c>
      <c r="M65" s="45" t="s">
        <v>55</v>
      </c>
      <c r="N65" s="51" t="s">
        <v>121</v>
      </c>
      <c r="O65" s="46" t="s">
        <v>122</v>
      </c>
      <c r="P65" s="50" t="s">
        <v>58</v>
      </c>
      <c r="Q65" s="45" t="s">
        <v>163</v>
      </c>
      <c r="R65" s="46">
        <v>202219</v>
      </c>
      <c r="S65" s="46">
        <v>202219</v>
      </c>
      <c r="T65" s="46">
        <v>202219</v>
      </c>
      <c r="U65" s="45" t="s">
        <v>60</v>
      </c>
      <c r="V65" s="51"/>
      <c r="W65" s="56">
        <v>864332</v>
      </c>
      <c r="X65" s="46" t="s">
        <v>62</v>
      </c>
      <c r="Y65" s="53">
        <f>SUM(AB65:AP65)</f>
        <v>26412</v>
      </c>
      <c r="Z65" s="53">
        <f>SUM(AQ65:AT65)</f>
        <v>5025.03</v>
      </c>
      <c r="AA65" s="54">
        <f>SUM(Y65-Z65)</f>
        <v>21386.97</v>
      </c>
      <c r="AB65" s="54">
        <v>0</v>
      </c>
      <c r="AC65" s="54">
        <v>0</v>
      </c>
      <c r="AD65" s="54"/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26412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5025.03</v>
      </c>
      <c r="AS65" s="54">
        <v>0</v>
      </c>
      <c r="AT65" s="54">
        <v>0</v>
      </c>
      <c r="AU65" s="55"/>
      <c r="AW65" s="58"/>
      <c r="AY65" s="58"/>
    </row>
    <row r="66" spans="1:51" s="26" customFormat="1" ht="15" outlineLevel="2" x14ac:dyDescent="0.25">
      <c r="A66" s="26">
        <v>45</v>
      </c>
      <c r="B66" s="45">
        <v>24</v>
      </c>
      <c r="C66" s="46" t="s">
        <v>190</v>
      </c>
      <c r="D66" s="46" t="s">
        <v>191</v>
      </c>
      <c r="E66" s="46" t="s">
        <v>74</v>
      </c>
      <c r="F66" s="46" t="s">
        <v>192</v>
      </c>
      <c r="G66" s="47" t="s">
        <v>193</v>
      </c>
      <c r="H66" s="48">
        <v>44439</v>
      </c>
      <c r="I66" s="49" t="s">
        <v>52</v>
      </c>
      <c r="J66" s="50" t="s">
        <v>158</v>
      </c>
      <c r="K66" s="45">
        <v>114</v>
      </c>
      <c r="L66" s="46" t="s">
        <v>194</v>
      </c>
      <c r="M66" s="45" t="s">
        <v>115</v>
      </c>
      <c r="N66" s="51" t="s">
        <v>121</v>
      </c>
      <c r="O66" s="46" t="s">
        <v>122</v>
      </c>
      <c r="P66" s="50" t="s">
        <v>58</v>
      </c>
      <c r="Q66" s="45" t="s">
        <v>163</v>
      </c>
      <c r="R66" s="46">
        <v>202219</v>
      </c>
      <c r="S66" s="46">
        <v>202219</v>
      </c>
      <c r="T66" s="46">
        <v>202219</v>
      </c>
      <c r="U66" s="45" t="s">
        <v>60</v>
      </c>
      <c r="V66" s="51"/>
      <c r="W66" s="56">
        <v>906019</v>
      </c>
      <c r="X66" s="46" t="s">
        <v>195</v>
      </c>
      <c r="Y66" s="53">
        <f>SUM(AB66:AP66)</f>
        <v>18612.740000000002</v>
      </c>
      <c r="Z66" s="53">
        <f>SUM(AQ66:AT66)</f>
        <v>3359.1</v>
      </c>
      <c r="AA66" s="54">
        <f>SUM(Y66-Z66)</f>
        <v>15253.640000000001</v>
      </c>
      <c r="AB66" s="54">
        <v>0</v>
      </c>
      <c r="AC66" s="54">
        <v>0</v>
      </c>
      <c r="AD66" s="54"/>
      <c r="AE66" s="54">
        <v>0</v>
      </c>
      <c r="AF66" s="54">
        <v>0</v>
      </c>
      <c r="AG66" s="54">
        <v>0</v>
      </c>
      <c r="AH66" s="54">
        <v>0</v>
      </c>
      <c r="AI66" s="54">
        <v>0</v>
      </c>
      <c r="AJ66" s="54">
        <v>0</v>
      </c>
      <c r="AK66" s="54">
        <v>0</v>
      </c>
      <c r="AL66" s="54">
        <v>18612.740000000002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3359.1</v>
      </c>
      <c r="AS66" s="54">
        <v>0</v>
      </c>
      <c r="AT66" s="54">
        <v>0</v>
      </c>
      <c r="AU66" s="55"/>
    </row>
    <row r="67" spans="1:51" s="161" customFormat="1" ht="15" outlineLevel="1" x14ac:dyDescent="0.25">
      <c r="B67" s="238"/>
      <c r="C67" s="239"/>
      <c r="D67" s="239"/>
      <c r="E67" s="239"/>
      <c r="F67" s="239"/>
      <c r="G67" s="240"/>
      <c r="H67" s="241"/>
      <c r="I67" s="242"/>
      <c r="J67" s="243"/>
      <c r="K67" s="238"/>
      <c r="L67" s="244"/>
      <c r="M67" s="245"/>
      <c r="N67" s="249" t="s">
        <v>583</v>
      </c>
      <c r="O67" s="244"/>
      <c r="P67" s="247"/>
      <c r="Q67" s="245"/>
      <c r="R67" s="244"/>
      <c r="S67" s="244"/>
      <c r="T67" s="244"/>
      <c r="U67" s="245"/>
      <c r="V67" s="249"/>
      <c r="W67" s="250"/>
      <c r="X67" s="244"/>
      <c r="Y67" s="201">
        <f>SUBTOTAL(9,Y65:Y66)</f>
        <v>45024.740000000005</v>
      </c>
      <c r="Z67" s="201">
        <f>SUBTOTAL(9,Z65:Z66)</f>
        <v>8384.1299999999992</v>
      </c>
      <c r="AA67" s="251">
        <f>SUBTOTAL(9,AA65:AA66)</f>
        <v>36640.61</v>
      </c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>
        <f>SUBTOTAL(9,AL65:AL66)</f>
        <v>45024.740000000005</v>
      </c>
      <c r="AM67" s="251"/>
      <c r="AN67" s="251"/>
      <c r="AO67" s="251"/>
      <c r="AP67" s="251"/>
      <c r="AQ67" s="251"/>
      <c r="AR67" s="251">
        <f>SUBTOTAL(9,AR65:AR66)</f>
        <v>8384.1299999999992</v>
      </c>
      <c r="AS67" s="251"/>
      <c r="AT67" s="251">
        <f>SUBTOTAL(9,AT65:AT66)</f>
        <v>0</v>
      </c>
      <c r="AU67" s="182"/>
    </row>
    <row r="68" spans="1:51" s="26" customFormat="1" ht="15" outlineLevel="2" x14ac:dyDescent="0.25">
      <c r="A68" s="26">
        <v>62</v>
      </c>
      <c r="B68" s="45">
        <v>28</v>
      </c>
      <c r="C68" s="46" t="s">
        <v>212</v>
      </c>
      <c r="D68" s="46" t="s">
        <v>213</v>
      </c>
      <c r="E68" s="46" t="s">
        <v>65</v>
      </c>
      <c r="F68" s="46" t="s">
        <v>74</v>
      </c>
      <c r="G68" s="47" t="s">
        <v>214</v>
      </c>
      <c r="H68" s="48">
        <v>44439</v>
      </c>
      <c r="I68" s="49" t="s">
        <v>52</v>
      </c>
      <c r="J68" s="50" t="s">
        <v>158</v>
      </c>
      <c r="K68" s="45">
        <v>114</v>
      </c>
      <c r="L68" s="46" t="s">
        <v>215</v>
      </c>
      <c r="M68" s="45" t="s">
        <v>160</v>
      </c>
      <c r="N68" s="51" t="s">
        <v>128</v>
      </c>
      <c r="O68" s="46" t="s">
        <v>129</v>
      </c>
      <c r="P68" s="50" t="s">
        <v>58</v>
      </c>
      <c r="Q68" s="45" t="s">
        <v>163</v>
      </c>
      <c r="R68" s="46">
        <v>202219</v>
      </c>
      <c r="S68" s="46">
        <v>202219</v>
      </c>
      <c r="T68" s="46">
        <v>202219</v>
      </c>
      <c r="U68" s="45" t="s">
        <v>60</v>
      </c>
      <c r="V68" s="51"/>
      <c r="W68" s="56">
        <v>864375</v>
      </c>
      <c r="X68" s="46" t="s">
        <v>62</v>
      </c>
      <c r="Y68" s="53">
        <f t="shared" ref="Y68:Y75" si="24">SUM(AB68:AP68)</f>
        <v>21325.51</v>
      </c>
      <c r="Z68" s="53">
        <f t="shared" ref="Z68:Z75" si="25">SUM(AQ68:AT68)</f>
        <v>3938.55</v>
      </c>
      <c r="AA68" s="54">
        <f t="shared" ref="AA68:AA75" si="26">SUM(Y68-Z68)</f>
        <v>17386.96</v>
      </c>
      <c r="AB68" s="54">
        <v>0</v>
      </c>
      <c r="AC68" s="54">
        <v>0</v>
      </c>
      <c r="AD68" s="54"/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21325.51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3938.55</v>
      </c>
      <c r="AS68" s="54">
        <v>0</v>
      </c>
      <c r="AT68" s="54">
        <v>0</v>
      </c>
      <c r="AU68" s="55"/>
      <c r="AW68" s="58"/>
      <c r="AY68" s="58"/>
    </row>
    <row r="69" spans="1:51" s="26" customFormat="1" ht="15" outlineLevel="2" x14ac:dyDescent="0.25">
      <c r="A69" s="26">
        <v>63</v>
      </c>
      <c r="B69" s="45">
        <v>29</v>
      </c>
      <c r="C69" s="46" t="s">
        <v>216</v>
      </c>
      <c r="D69" s="46" t="s">
        <v>217</v>
      </c>
      <c r="E69" s="46" t="s">
        <v>74</v>
      </c>
      <c r="F69" s="46" t="s">
        <v>74</v>
      </c>
      <c r="G69" s="47" t="s">
        <v>218</v>
      </c>
      <c r="H69" s="48">
        <v>44439</v>
      </c>
      <c r="I69" s="49" t="s">
        <v>52</v>
      </c>
      <c r="J69" s="50" t="s">
        <v>158</v>
      </c>
      <c r="K69" s="45">
        <v>114</v>
      </c>
      <c r="L69" s="46" t="s">
        <v>127</v>
      </c>
      <c r="M69" s="45" t="s">
        <v>115</v>
      </c>
      <c r="N69" s="51" t="s">
        <v>128</v>
      </c>
      <c r="O69" s="46" t="s">
        <v>129</v>
      </c>
      <c r="P69" s="50" t="s">
        <v>58</v>
      </c>
      <c r="Q69" s="45" t="s">
        <v>163</v>
      </c>
      <c r="R69" s="46">
        <v>202219</v>
      </c>
      <c r="S69" s="46">
        <v>202219</v>
      </c>
      <c r="T69" s="46">
        <v>202219</v>
      </c>
      <c r="U69" s="45" t="s">
        <v>60</v>
      </c>
      <c r="V69" s="51"/>
      <c r="W69" s="56">
        <v>864383</v>
      </c>
      <c r="X69" s="46" t="s">
        <v>62</v>
      </c>
      <c r="Y69" s="53">
        <f t="shared" si="24"/>
        <v>9086.5</v>
      </c>
      <c r="Z69" s="53">
        <f t="shared" si="25"/>
        <v>674.55</v>
      </c>
      <c r="AA69" s="54">
        <f t="shared" si="26"/>
        <v>8411.9500000000007</v>
      </c>
      <c r="AB69" s="54">
        <v>0</v>
      </c>
      <c r="AC69" s="54">
        <v>0</v>
      </c>
      <c r="AD69" s="54"/>
      <c r="AE69" s="54">
        <v>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0</v>
      </c>
      <c r="AL69" s="54">
        <v>9086.5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674.55</v>
      </c>
      <c r="AS69" s="54">
        <v>0</v>
      </c>
      <c r="AT69" s="54">
        <v>0</v>
      </c>
      <c r="AU69" s="55"/>
      <c r="AW69" s="58"/>
      <c r="AY69" s="58"/>
    </row>
    <row r="70" spans="1:51" s="26" customFormat="1" ht="15" outlineLevel="2" x14ac:dyDescent="0.25">
      <c r="A70" s="26">
        <v>64</v>
      </c>
      <c r="B70" s="45">
        <v>30</v>
      </c>
      <c r="C70" s="46" t="s">
        <v>219</v>
      </c>
      <c r="D70" s="46" t="s">
        <v>220</v>
      </c>
      <c r="E70" s="46" t="s">
        <v>74</v>
      </c>
      <c r="F70" s="46" t="s">
        <v>221</v>
      </c>
      <c r="G70" s="47" t="s">
        <v>222</v>
      </c>
      <c r="H70" s="48">
        <v>44439</v>
      </c>
      <c r="I70" s="49" t="s">
        <v>52</v>
      </c>
      <c r="J70" s="50" t="s">
        <v>158</v>
      </c>
      <c r="K70" s="45">
        <v>114</v>
      </c>
      <c r="L70" s="46" t="s">
        <v>127</v>
      </c>
      <c r="M70" s="45" t="s">
        <v>115</v>
      </c>
      <c r="N70" s="51" t="s">
        <v>128</v>
      </c>
      <c r="O70" s="46" t="s">
        <v>129</v>
      </c>
      <c r="P70" s="50" t="s">
        <v>58</v>
      </c>
      <c r="Q70" s="45" t="s">
        <v>163</v>
      </c>
      <c r="R70" s="46">
        <v>202219</v>
      </c>
      <c r="S70" s="46">
        <v>202219</v>
      </c>
      <c r="T70" s="46">
        <v>202219</v>
      </c>
      <c r="U70" s="45" t="s">
        <v>60</v>
      </c>
      <c r="V70" s="51"/>
      <c r="W70" s="56">
        <v>864391</v>
      </c>
      <c r="X70" s="46" t="s">
        <v>62</v>
      </c>
      <c r="Y70" s="53">
        <f t="shared" si="24"/>
        <v>10068.25</v>
      </c>
      <c r="Z70" s="53">
        <f t="shared" si="25"/>
        <v>781.36</v>
      </c>
      <c r="AA70" s="54">
        <f t="shared" si="26"/>
        <v>9286.89</v>
      </c>
      <c r="AB70" s="54">
        <v>0</v>
      </c>
      <c r="AC70" s="54">
        <v>0</v>
      </c>
      <c r="AD70" s="54"/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10068.25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781.36</v>
      </c>
      <c r="AS70" s="54">
        <v>0</v>
      </c>
      <c r="AT70" s="54">
        <v>0</v>
      </c>
      <c r="AU70" s="55"/>
      <c r="AW70" s="58"/>
      <c r="AY70" s="58"/>
    </row>
    <row r="71" spans="1:51" s="26" customFormat="1" ht="15" outlineLevel="2" x14ac:dyDescent="0.25">
      <c r="A71" s="26">
        <v>65</v>
      </c>
      <c r="B71" s="45">
        <v>31</v>
      </c>
      <c r="C71" s="46" t="s">
        <v>223</v>
      </c>
      <c r="D71" s="46" t="s">
        <v>224</v>
      </c>
      <c r="E71" s="46" t="s">
        <v>65</v>
      </c>
      <c r="F71" s="46" t="s">
        <v>125</v>
      </c>
      <c r="G71" s="47" t="s">
        <v>225</v>
      </c>
      <c r="H71" s="48">
        <v>44439</v>
      </c>
      <c r="I71" s="49" t="s">
        <v>52</v>
      </c>
      <c r="J71" s="50" t="s">
        <v>158</v>
      </c>
      <c r="K71" s="45">
        <v>114</v>
      </c>
      <c r="L71" s="46" t="s">
        <v>127</v>
      </c>
      <c r="M71" s="45" t="s">
        <v>115</v>
      </c>
      <c r="N71" s="51" t="s">
        <v>128</v>
      </c>
      <c r="O71" s="46" t="s">
        <v>129</v>
      </c>
      <c r="P71" s="50" t="s">
        <v>58</v>
      </c>
      <c r="Q71" s="45" t="s">
        <v>163</v>
      </c>
      <c r="R71" s="46">
        <v>202219</v>
      </c>
      <c r="S71" s="46">
        <v>202219</v>
      </c>
      <c r="T71" s="46">
        <v>202219</v>
      </c>
      <c r="U71" s="45" t="s">
        <v>60</v>
      </c>
      <c r="V71" s="51"/>
      <c r="W71" s="56">
        <v>429482</v>
      </c>
      <c r="X71" s="46" t="s">
        <v>62</v>
      </c>
      <c r="Y71" s="53">
        <f t="shared" si="24"/>
        <v>9086.5</v>
      </c>
      <c r="Z71" s="53">
        <f t="shared" si="25"/>
        <v>674.55</v>
      </c>
      <c r="AA71" s="54">
        <f t="shared" si="26"/>
        <v>8411.9500000000007</v>
      </c>
      <c r="AB71" s="54">
        <v>0</v>
      </c>
      <c r="AC71" s="54">
        <v>0</v>
      </c>
      <c r="AD71" s="54"/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9086.5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674.55</v>
      </c>
      <c r="AS71" s="54">
        <v>0</v>
      </c>
      <c r="AT71" s="54">
        <v>0</v>
      </c>
      <c r="AU71" s="55"/>
      <c r="AW71" s="58"/>
      <c r="AY71" s="58"/>
    </row>
    <row r="72" spans="1:51" s="26" customFormat="1" ht="15" outlineLevel="2" x14ac:dyDescent="0.25">
      <c r="A72" s="26">
        <v>66</v>
      </c>
      <c r="B72" s="45">
        <v>32</v>
      </c>
      <c r="C72" s="46" t="s">
        <v>226</v>
      </c>
      <c r="D72" s="46" t="s">
        <v>227</v>
      </c>
      <c r="E72" s="46" t="s">
        <v>65</v>
      </c>
      <c r="F72" s="46" t="s">
        <v>228</v>
      </c>
      <c r="G72" s="47" t="s">
        <v>229</v>
      </c>
      <c r="H72" s="48">
        <v>44439</v>
      </c>
      <c r="I72" s="49" t="s">
        <v>52</v>
      </c>
      <c r="J72" s="50" t="s">
        <v>158</v>
      </c>
      <c r="K72" s="45">
        <v>114</v>
      </c>
      <c r="L72" s="46" t="s">
        <v>127</v>
      </c>
      <c r="M72" s="45" t="s">
        <v>115</v>
      </c>
      <c r="N72" s="51" t="s">
        <v>128</v>
      </c>
      <c r="O72" s="46" t="s">
        <v>129</v>
      </c>
      <c r="P72" s="50" t="s">
        <v>58</v>
      </c>
      <c r="Q72" s="45" t="s">
        <v>163</v>
      </c>
      <c r="R72" s="46">
        <v>202219</v>
      </c>
      <c r="S72" s="46">
        <v>202219</v>
      </c>
      <c r="T72" s="46">
        <v>202219</v>
      </c>
      <c r="U72" s="45" t="s">
        <v>60</v>
      </c>
      <c r="V72" s="51"/>
      <c r="W72" s="56">
        <v>864405</v>
      </c>
      <c r="X72" s="46" t="s">
        <v>62</v>
      </c>
      <c r="Y72" s="53">
        <f t="shared" si="24"/>
        <v>9086.5</v>
      </c>
      <c r="Z72" s="53">
        <f t="shared" si="25"/>
        <v>674.55</v>
      </c>
      <c r="AA72" s="54">
        <f t="shared" si="26"/>
        <v>8411.9500000000007</v>
      </c>
      <c r="AB72" s="54">
        <v>0</v>
      </c>
      <c r="AC72" s="54">
        <v>0</v>
      </c>
      <c r="AD72" s="54"/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9086.5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674.55</v>
      </c>
      <c r="AS72" s="54"/>
      <c r="AT72" s="54">
        <v>0</v>
      </c>
      <c r="AU72" s="55"/>
      <c r="AW72" s="58"/>
      <c r="AY72" s="58"/>
    </row>
    <row r="73" spans="1:51" s="26" customFormat="1" ht="15" outlineLevel="2" x14ac:dyDescent="0.25">
      <c r="A73" s="26">
        <v>67</v>
      </c>
      <c r="B73" s="45">
        <v>36</v>
      </c>
      <c r="C73" s="46" t="s">
        <v>244</v>
      </c>
      <c r="D73" s="46" t="s">
        <v>245</v>
      </c>
      <c r="E73" s="46" t="s">
        <v>246</v>
      </c>
      <c r="F73" s="46" t="s">
        <v>247</v>
      </c>
      <c r="G73" s="47" t="s">
        <v>248</v>
      </c>
      <c r="H73" s="48">
        <v>44439</v>
      </c>
      <c r="I73" s="49" t="s">
        <v>52</v>
      </c>
      <c r="J73" s="50" t="s">
        <v>158</v>
      </c>
      <c r="K73" s="45">
        <v>114</v>
      </c>
      <c r="L73" s="46" t="s">
        <v>114</v>
      </c>
      <c r="M73" s="45" t="s">
        <v>115</v>
      </c>
      <c r="N73" s="51" t="s">
        <v>128</v>
      </c>
      <c r="O73" s="46" t="s">
        <v>129</v>
      </c>
      <c r="P73" s="50" t="s">
        <v>58</v>
      </c>
      <c r="Q73" s="45" t="s">
        <v>163</v>
      </c>
      <c r="R73" s="46">
        <v>202219</v>
      </c>
      <c r="S73" s="46">
        <v>202219</v>
      </c>
      <c r="T73" s="46">
        <v>202219</v>
      </c>
      <c r="U73" s="45" t="s">
        <v>60</v>
      </c>
      <c r="V73" s="51"/>
      <c r="W73" s="56">
        <v>864447</v>
      </c>
      <c r="X73" s="46" t="s">
        <v>62</v>
      </c>
      <c r="Y73" s="53">
        <f t="shared" si="24"/>
        <v>9447.77</v>
      </c>
      <c r="Z73" s="53">
        <f t="shared" si="25"/>
        <v>713.86</v>
      </c>
      <c r="AA73" s="54">
        <f t="shared" si="26"/>
        <v>8733.91</v>
      </c>
      <c r="AB73" s="54">
        <v>0</v>
      </c>
      <c r="AC73" s="54">
        <v>0</v>
      </c>
      <c r="AD73" s="54"/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9447.77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713.86</v>
      </c>
      <c r="AS73" s="54">
        <v>0</v>
      </c>
      <c r="AT73" s="54">
        <v>0</v>
      </c>
      <c r="AU73" s="55"/>
      <c r="AW73" s="58"/>
      <c r="AY73" s="58"/>
    </row>
    <row r="74" spans="1:51" s="4" customFormat="1" ht="15" outlineLevel="2" x14ac:dyDescent="0.25">
      <c r="A74" s="26">
        <v>68</v>
      </c>
      <c r="B74" s="45">
        <v>37</v>
      </c>
      <c r="C74" s="46" t="s">
        <v>249</v>
      </c>
      <c r="D74" s="46" t="s">
        <v>250</v>
      </c>
      <c r="E74" s="46" t="s">
        <v>251</v>
      </c>
      <c r="F74" s="46" t="s">
        <v>50</v>
      </c>
      <c r="G74" s="46" t="s">
        <v>252</v>
      </c>
      <c r="H74" s="48">
        <v>44439</v>
      </c>
      <c r="I74" s="49" t="s">
        <v>52</v>
      </c>
      <c r="J74" s="50" t="s">
        <v>158</v>
      </c>
      <c r="K74" s="45">
        <v>114</v>
      </c>
      <c r="L74" s="46" t="s">
        <v>127</v>
      </c>
      <c r="M74" s="45" t="s">
        <v>115</v>
      </c>
      <c r="N74" s="51" t="s">
        <v>128</v>
      </c>
      <c r="O74" s="46" t="s">
        <v>129</v>
      </c>
      <c r="P74" s="50" t="s">
        <v>58</v>
      </c>
      <c r="Q74" s="45" t="s">
        <v>163</v>
      </c>
      <c r="R74" s="46">
        <v>202219</v>
      </c>
      <c r="S74" s="46">
        <v>202219</v>
      </c>
      <c r="T74" s="46">
        <v>202219</v>
      </c>
      <c r="U74" s="45" t="s">
        <v>60</v>
      </c>
      <c r="V74" s="51"/>
      <c r="W74" s="56">
        <v>864456</v>
      </c>
      <c r="X74" s="46" t="s">
        <v>62</v>
      </c>
      <c r="Y74" s="53">
        <f t="shared" si="24"/>
        <v>9447.77</v>
      </c>
      <c r="Z74" s="53">
        <f t="shared" si="25"/>
        <v>713.86</v>
      </c>
      <c r="AA74" s="54">
        <f t="shared" si="26"/>
        <v>8733.91</v>
      </c>
      <c r="AB74" s="54">
        <v>0</v>
      </c>
      <c r="AC74" s="54">
        <v>0</v>
      </c>
      <c r="AD74" s="54"/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9447.77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713.86</v>
      </c>
      <c r="AS74" s="54">
        <v>0</v>
      </c>
      <c r="AT74" s="54">
        <v>0</v>
      </c>
      <c r="AU74" s="55"/>
    </row>
    <row r="75" spans="1:51" s="26" customFormat="1" ht="15" outlineLevel="2" x14ac:dyDescent="0.25">
      <c r="A75" s="26">
        <v>69</v>
      </c>
      <c r="B75" s="45">
        <v>38</v>
      </c>
      <c r="C75" s="46" t="s">
        <v>253</v>
      </c>
      <c r="D75" s="46" t="s">
        <v>254</v>
      </c>
      <c r="E75" s="46" t="s">
        <v>171</v>
      </c>
      <c r="F75" s="46" t="s">
        <v>74</v>
      </c>
      <c r="G75" s="47" t="s">
        <v>255</v>
      </c>
      <c r="H75" s="48">
        <v>44439</v>
      </c>
      <c r="I75" s="49" t="s">
        <v>52</v>
      </c>
      <c r="J75" s="50" t="s">
        <v>158</v>
      </c>
      <c r="K75" s="45">
        <v>114</v>
      </c>
      <c r="L75" s="46" t="s">
        <v>256</v>
      </c>
      <c r="M75" s="45" t="s">
        <v>115</v>
      </c>
      <c r="N75" s="51" t="s">
        <v>128</v>
      </c>
      <c r="O75" s="46" t="s">
        <v>129</v>
      </c>
      <c r="P75" s="50" t="s">
        <v>58</v>
      </c>
      <c r="Q75" s="45" t="s">
        <v>163</v>
      </c>
      <c r="R75" s="46">
        <v>202219</v>
      </c>
      <c r="S75" s="46">
        <v>202219</v>
      </c>
      <c r="T75" s="46">
        <v>202219</v>
      </c>
      <c r="U75" s="45" t="s">
        <v>60</v>
      </c>
      <c r="V75" s="51" t="s">
        <v>257</v>
      </c>
      <c r="W75" s="56">
        <v>864464</v>
      </c>
      <c r="X75" s="46" t="s">
        <v>62</v>
      </c>
      <c r="Y75" s="53">
        <f t="shared" si="24"/>
        <v>13628.36</v>
      </c>
      <c r="Z75" s="53">
        <f t="shared" si="25"/>
        <v>5303.52</v>
      </c>
      <c r="AA75" s="54">
        <f t="shared" si="26"/>
        <v>8324.84</v>
      </c>
      <c r="AB75" s="54">
        <v>0</v>
      </c>
      <c r="AC75" s="54">
        <v>0</v>
      </c>
      <c r="AD75" s="54"/>
      <c r="AE75" s="54">
        <v>0</v>
      </c>
      <c r="AF75" s="54">
        <v>0</v>
      </c>
      <c r="AG75" s="54">
        <v>0</v>
      </c>
      <c r="AH75" s="54">
        <v>0</v>
      </c>
      <c r="AI75" s="54">
        <v>0</v>
      </c>
      <c r="AJ75" s="54">
        <v>0</v>
      </c>
      <c r="AK75" s="54">
        <v>0</v>
      </c>
      <c r="AL75" s="54">
        <v>13628.36</v>
      </c>
      <c r="AM75" s="54">
        <v>0</v>
      </c>
      <c r="AN75" s="54">
        <v>0</v>
      </c>
      <c r="AO75" s="54">
        <v>0</v>
      </c>
      <c r="AP75" s="54">
        <v>0</v>
      </c>
      <c r="AQ75" s="54">
        <v>0</v>
      </c>
      <c r="AR75" s="54">
        <v>1735.87</v>
      </c>
      <c r="AS75" s="54">
        <v>0</v>
      </c>
      <c r="AT75" s="54">
        <v>3567.65</v>
      </c>
      <c r="AU75" s="55"/>
    </row>
    <row r="76" spans="1:51" s="161" customFormat="1" ht="15" outlineLevel="1" x14ac:dyDescent="0.25">
      <c r="B76" s="238"/>
      <c r="C76" s="239"/>
      <c r="D76" s="239"/>
      <c r="E76" s="239"/>
      <c r="F76" s="239"/>
      <c r="G76" s="240"/>
      <c r="H76" s="241"/>
      <c r="I76" s="242"/>
      <c r="J76" s="243"/>
      <c r="K76" s="238"/>
      <c r="L76" s="244"/>
      <c r="M76" s="245"/>
      <c r="N76" s="249" t="s">
        <v>584</v>
      </c>
      <c r="O76" s="244"/>
      <c r="P76" s="247"/>
      <c r="Q76" s="245"/>
      <c r="R76" s="244"/>
      <c r="S76" s="244"/>
      <c r="T76" s="244"/>
      <c r="U76" s="245"/>
      <c r="V76" s="249"/>
      <c r="W76" s="250"/>
      <c r="X76" s="244"/>
      <c r="Y76" s="201">
        <f>SUBTOTAL(9,Y68:Y75)</f>
        <v>91177.16</v>
      </c>
      <c r="Z76" s="201">
        <f>SUBTOTAL(9,Z68:Z75)</f>
        <v>13474.8</v>
      </c>
      <c r="AA76" s="251">
        <f>SUBTOTAL(9,AA68:AA75)</f>
        <v>77702.36</v>
      </c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>
        <f>SUBTOTAL(9,AL68:AL75)</f>
        <v>91177.16</v>
      </c>
      <c r="AM76" s="251"/>
      <c r="AN76" s="251"/>
      <c r="AO76" s="251"/>
      <c r="AP76" s="251"/>
      <c r="AQ76" s="251"/>
      <c r="AR76" s="251">
        <f>SUBTOTAL(9,AR68:AR75)</f>
        <v>9907.15</v>
      </c>
      <c r="AS76" s="251"/>
      <c r="AT76" s="251">
        <f>SUBTOTAL(9,AT68:AT75)</f>
        <v>3567.65</v>
      </c>
      <c r="AU76" s="182"/>
    </row>
    <row r="77" spans="1:51" s="26" customFormat="1" ht="15" outlineLevel="2" x14ac:dyDescent="0.25">
      <c r="A77" s="26">
        <v>54</v>
      </c>
      <c r="B77" s="45">
        <v>61</v>
      </c>
      <c r="C77" s="46" t="s">
        <v>384</v>
      </c>
      <c r="D77" s="46" t="s">
        <v>385</v>
      </c>
      <c r="E77" s="46" t="s">
        <v>386</v>
      </c>
      <c r="F77" s="46" t="s">
        <v>74</v>
      </c>
      <c r="G77" s="47" t="s">
        <v>387</v>
      </c>
      <c r="H77" s="48">
        <v>44439</v>
      </c>
      <c r="I77" s="49" t="s">
        <v>52</v>
      </c>
      <c r="J77" s="50" t="s">
        <v>158</v>
      </c>
      <c r="K77" s="45">
        <v>114</v>
      </c>
      <c r="L77" s="46" t="s">
        <v>388</v>
      </c>
      <c r="M77" s="45" t="s">
        <v>160</v>
      </c>
      <c r="N77" s="51" t="s">
        <v>389</v>
      </c>
      <c r="O77" s="46" t="s">
        <v>390</v>
      </c>
      <c r="P77" s="50" t="s">
        <v>58</v>
      </c>
      <c r="Q77" s="45" t="s">
        <v>163</v>
      </c>
      <c r="R77" s="46">
        <v>202219</v>
      </c>
      <c r="S77" s="46">
        <v>202219</v>
      </c>
      <c r="T77" s="46">
        <v>202219</v>
      </c>
      <c r="U77" s="45" t="s">
        <v>60</v>
      </c>
      <c r="V77" s="51"/>
      <c r="W77" s="56">
        <v>346858</v>
      </c>
      <c r="X77" s="46" t="s">
        <v>62</v>
      </c>
      <c r="Y77" s="53">
        <f>SUM(AB77:AP77)</f>
        <v>15701.88</v>
      </c>
      <c r="Z77" s="53">
        <f>SUM(AQ77:AT77)</f>
        <v>2296.5</v>
      </c>
      <c r="AA77" s="54">
        <f>SUM(Y77-Z77)</f>
        <v>13405.38</v>
      </c>
      <c r="AB77" s="54">
        <v>0</v>
      </c>
      <c r="AC77" s="54">
        <v>0</v>
      </c>
      <c r="AD77" s="54"/>
      <c r="AE77" s="54">
        <v>0</v>
      </c>
      <c r="AF77" s="54">
        <v>0</v>
      </c>
      <c r="AG77" s="54">
        <v>0</v>
      </c>
      <c r="AH77" s="54">
        <v>0</v>
      </c>
      <c r="AI77" s="54">
        <v>0</v>
      </c>
      <c r="AJ77" s="54">
        <v>0</v>
      </c>
      <c r="AK77" s="54">
        <v>0</v>
      </c>
      <c r="AL77" s="54">
        <v>15701.88</v>
      </c>
      <c r="AM77" s="54">
        <v>0</v>
      </c>
      <c r="AN77" s="54">
        <v>0</v>
      </c>
      <c r="AO77" s="54">
        <v>0</v>
      </c>
      <c r="AP77" s="54">
        <v>0</v>
      </c>
      <c r="AQ77" s="54">
        <v>0</v>
      </c>
      <c r="AR77" s="54">
        <v>2296.5</v>
      </c>
      <c r="AS77" s="54">
        <v>0</v>
      </c>
      <c r="AT77" s="54">
        <v>0</v>
      </c>
      <c r="AU77" s="55"/>
    </row>
    <row r="78" spans="1:51" s="26" customFormat="1" ht="15" outlineLevel="2" x14ac:dyDescent="0.25">
      <c r="A78" s="26">
        <v>55</v>
      </c>
      <c r="B78" s="45">
        <v>68</v>
      </c>
      <c r="C78" s="46" t="s">
        <v>430</v>
      </c>
      <c r="D78" s="46" t="s">
        <v>431</v>
      </c>
      <c r="E78" s="46" t="s">
        <v>432</v>
      </c>
      <c r="F78" s="46" t="s">
        <v>433</v>
      </c>
      <c r="G78" s="47" t="s">
        <v>434</v>
      </c>
      <c r="H78" s="48">
        <v>44652</v>
      </c>
      <c r="I78" s="49" t="s">
        <v>52</v>
      </c>
      <c r="J78" s="50" t="s">
        <v>158</v>
      </c>
      <c r="K78" s="45">
        <v>114</v>
      </c>
      <c r="L78" s="46" t="s">
        <v>435</v>
      </c>
      <c r="M78" s="45" t="s">
        <v>115</v>
      </c>
      <c r="N78" s="51" t="s">
        <v>389</v>
      </c>
      <c r="O78" s="46" t="s">
        <v>390</v>
      </c>
      <c r="P78" s="50" t="s">
        <v>58</v>
      </c>
      <c r="Q78" s="45" t="s">
        <v>163</v>
      </c>
      <c r="R78" s="46">
        <v>202219</v>
      </c>
      <c r="S78" s="46">
        <v>202219</v>
      </c>
      <c r="T78" s="46">
        <v>202219</v>
      </c>
      <c r="U78" s="45" t="s">
        <v>60</v>
      </c>
      <c r="V78" s="51"/>
      <c r="W78" s="56">
        <v>249364</v>
      </c>
      <c r="X78" s="46" t="s">
        <v>62</v>
      </c>
      <c r="Y78" s="53">
        <f>SUM(AB78:AP78)</f>
        <v>9859.8799999999992</v>
      </c>
      <c r="Z78" s="53">
        <f>SUM(AQ78:AT78)</f>
        <v>1115.72</v>
      </c>
      <c r="AA78" s="54">
        <f>SUM(Y78-Z78)</f>
        <v>8744.16</v>
      </c>
      <c r="AB78" s="54">
        <v>0</v>
      </c>
      <c r="AC78" s="54">
        <v>0</v>
      </c>
      <c r="AD78" s="54"/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9859.8799999999992</v>
      </c>
      <c r="AM78" s="54">
        <v>0</v>
      </c>
      <c r="AN78" s="54">
        <v>0</v>
      </c>
      <c r="AO78" s="54">
        <v>0</v>
      </c>
      <c r="AP78" s="54">
        <v>0</v>
      </c>
      <c r="AQ78" s="54">
        <v>0</v>
      </c>
      <c r="AR78" s="54">
        <v>1115.72</v>
      </c>
      <c r="AS78" s="54">
        <v>0</v>
      </c>
      <c r="AT78" s="54">
        <v>0</v>
      </c>
      <c r="AU78" s="55"/>
    </row>
    <row r="79" spans="1:51" s="26" customFormat="1" ht="15" outlineLevel="2" x14ac:dyDescent="0.25">
      <c r="A79" s="26">
        <v>56</v>
      </c>
      <c r="B79" s="45">
        <v>80</v>
      </c>
      <c r="C79" s="46" t="s">
        <v>481</v>
      </c>
      <c r="D79" s="46" t="s">
        <v>482</v>
      </c>
      <c r="E79" s="46" t="s">
        <v>110</v>
      </c>
      <c r="F79" s="46" t="s">
        <v>246</v>
      </c>
      <c r="G79" s="47" t="s">
        <v>483</v>
      </c>
      <c r="H79" s="48">
        <v>44757</v>
      </c>
      <c r="I79" s="49" t="s">
        <v>52</v>
      </c>
      <c r="J79" s="50" t="s">
        <v>158</v>
      </c>
      <c r="K79" s="45">
        <v>114</v>
      </c>
      <c r="L79" s="46" t="s">
        <v>435</v>
      </c>
      <c r="M79" s="45" t="s">
        <v>160</v>
      </c>
      <c r="N79" s="51" t="s">
        <v>389</v>
      </c>
      <c r="O79" s="46" t="s">
        <v>390</v>
      </c>
      <c r="P79" s="50" t="s">
        <v>58</v>
      </c>
      <c r="Q79" s="45" t="s">
        <v>163</v>
      </c>
      <c r="R79" s="46">
        <v>202219</v>
      </c>
      <c r="S79" s="46">
        <v>202219</v>
      </c>
      <c r="T79" s="46">
        <v>202219</v>
      </c>
      <c r="U79" s="45" t="s">
        <v>60</v>
      </c>
      <c r="V79" s="62"/>
      <c r="W79" s="62"/>
      <c r="X79" s="62" t="s">
        <v>62</v>
      </c>
      <c r="Y79" s="53">
        <f>SUM(AB79:AP79)</f>
        <v>4946.3</v>
      </c>
      <c r="Z79" s="53">
        <f>SUM(AQ79:AT79)</f>
        <v>329.55</v>
      </c>
      <c r="AA79" s="54">
        <f>SUM(Y79-Z79)</f>
        <v>4616.75</v>
      </c>
      <c r="AB79" s="54">
        <v>0</v>
      </c>
      <c r="AC79" s="54">
        <v>0</v>
      </c>
      <c r="AD79" s="54"/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4946.3</v>
      </c>
      <c r="AM79" s="54">
        <v>0</v>
      </c>
      <c r="AN79" s="54">
        <v>0</v>
      </c>
      <c r="AO79" s="54">
        <v>0</v>
      </c>
      <c r="AP79" s="54">
        <v>0</v>
      </c>
      <c r="AQ79" s="54">
        <v>0</v>
      </c>
      <c r="AR79" s="54">
        <v>329.55</v>
      </c>
      <c r="AS79" s="54">
        <v>0</v>
      </c>
      <c r="AT79" s="54">
        <v>0</v>
      </c>
      <c r="AU79" s="55"/>
    </row>
    <row r="80" spans="1:51" s="26" customFormat="1" ht="15" outlineLevel="2" x14ac:dyDescent="0.25">
      <c r="A80" s="26">
        <v>57</v>
      </c>
      <c r="B80" s="45">
        <v>102</v>
      </c>
      <c r="C80" s="46" t="s">
        <v>558</v>
      </c>
      <c r="D80" s="46" t="s">
        <v>559</v>
      </c>
      <c r="E80" s="46" t="s">
        <v>50</v>
      </c>
      <c r="F80" s="46" t="s">
        <v>486</v>
      </c>
      <c r="G80" s="47" t="s">
        <v>487</v>
      </c>
      <c r="H80" s="48">
        <v>44805</v>
      </c>
      <c r="I80" s="49" t="s">
        <v>52</v>
      </c>
      <c r="J80" s="50" t="s">
        <v>158</v>
      </c>
      <c r="K80" s="45">
        <v>114</v>
      </c>
      <c r="L80" s="46" t="s">
        <v>390</v>
      </c>
      <c r="M80" s="45" t="s">
        <v>115</v>
      </c>
      <c r="N80" s="51" t="s">
        <v>389</v>
      </c>
      <c r="O80" s="46" t="s">
        <v>390</v>
      </c>
      <c r="P80" s="50" t="s">
        <v>58</v>
      </c>
      <c r="Q80" s="45" t="s">
        <v>163</v>
      </c>
      <c r="R80" s="46">
        <v>202219</v>
      </c>
      <c r="S80" s="46">
        <v>202219</v>
      </c>
      <c r="T80" s="46">
        <v>202219</v>
      </c>
      <c r="U80" s="45" t="s">
        <v>60</v>
      </c>
      <c r="V80" s="62"/>
      <c r="W80" s="62"/>
      <c r="X80" s="62"/>
      <c r="Y80" s="53">
        <f>SUM(AB80:AP80)</f>
        <v>4409.79</v>
      </c>
      <c r="Z80" s="53">
        <f>SUM(AQ80:AT80)</f>
        <v>243.71</v>
      </c>
      <c r="AA80" s="54">
        <f>SUM(Y80-Z80)</f>
        <v>4166.08</v>
      </c>
      <c r="AB80" s="54">
        <v>0</v>
      </c>
      <c r="AC80" s="54">
        <v>0</v>
      </c>
      <c r="AD80" s="54"/>
      <c r="AE80" s="54">
        <v>0</v>
      </c>
      <c r="AF80" s="54">
        <v>0</v>
      </c>
      <c r="AG80" s="54">
        <v>0</v>
      </c>
      <c r="AH80" s="54">
        <v>0</v>
      </c>
      <c r="AI80" s="54">
        <v>0</v>
      </c>
      <c r="AJ80" s="54">
        <v>0</v>
      </c>
      <c r="AK80" s="54">
        <v>0</v>
      </c>
      <c r="AL80" s="54">
        <v>4409.79</v>
      </c>
      <c r="AM80" s="54">
        <v>0</v>
      </c>
      <c r="AN80" s="54">
        <v>0</v>
      </c>
      <c r="AO80" s="54">
        <v>0</v>
      </c>
      <c r="AP80" s="54">
        <v>0</v>
      </c>
      <c r="AQ80" s="54">
        <v>0</v>
      </c>
      <c r="AR80" s="54">
        <v>243.71</v>
      </c>
      <c r="AS80" s="54">
        <v>0</v>
      </c>
      <c r="AT80" s="54">
        <v>0</v>
      </c>
      <c r="AU80" s="55"/>
    </row>
    <row r="81" spans="1:47" s="161" customFormat="1" ht="15" outlineLevel="1" x14ac:dyDescent="0.25">
      <c r="B81" s="238"/>
      <c r="C81" s="239"/>
      <c r="D81" s="239"/>
      <c r="E81" s="239"/>
      <c r="F81" s="239"/>
      <c r="G81" s="240"/>
      <c r="H81" s="241"/>
      <c r="I81" s="242"/>
      <c r="J81" s="243"/>
      <c r="K81" s="238"/>
      <c r="L81" s="244"/>
      <c r="M81" s="245"/>
      <c r="N81" s="249" t="s">
        <v>585</v>
      </c>
      <c r="O81" s="244"/>
      <c r="P81" s="247"/>
      <c r="Q81" s="245"/>
      <c r="R81" s="244"/>
      <c r="S81" s="244"/>
      <c r="T81" s="244"/>
      <c r="U81" s="245"/>
      <c r="V81" s="248"/>
      <c r="W81" s="248"/>
      <c r="X81" s="248"/>
      <c r="Y81" s="201">
        <f>SUBTOTAL(9,Y77:Y80)</f>
        <v>34917.85</v>
      </c>
      <c r="Z81" s="201">
        <f>SUBTOTAL(9,Z77:Z80)</f>
        <v>3985.4800000000005</v>
      </c>
      <c r="AA81" s="251">
        <f>SUBTOTAL(9,AA77:AA80)</f>
        <v>30932.370000000003</v>
      </c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251">
        <f>SUBTOTAL(9,AL77:AL80)</f>
        <v>34917.85</v>
      </c>
      <c r="AM81" s="251"/>
      <c r="AN81" s="251"/>
      <c r="AO81" s="251"/>
      <c r="AP81" s="251"/>
      <c r="AQ81" s="251"/>
      <c r="AR81" s="251">
        <f>SUBTOTAL(9,AR77:AR80)</f>
        <v>3985.4800000000005</v>
      </c>
      <c r="AS81" s="251"/>
      <c r="AT81" s="251">
        <f>SUBTOTAL(9,AT77:AT80)</f>
        <v>0</v>
      </c>
      <c r="AU81" s="182"/>
    </row>
    <row r="82" spans="1:47" s="26" customFormat="1" ht="15" outlineLevel="2" x14ac:dyDescent="0.25">
      <c r="A82" s="26">
        <v>43</v>
      </c>
      <c r="B82" s="45">
        <v>76</v>
      </c>
      <c r="C82" s="46" t="s">
        <v>459</v>
      </c>
      <c r="D82" s="46" t="s">
        <v>460</v>
      </c>
      <c r="E82" s="46" t="s">
        <v>74</v>
      </c>
      <c r="F82" s="46" t="s">
        <v>461</v>
      </c>
      <c r="G82" s="47" t="s">
        <v>462</v>
      </c>
      <c r="H82" s="48">
        <v>44704</v>
      </c>
      <c r="I82" s="49" t="s">
        <v>52</v>
      </c>
      <c r="J82" s="50" t="s">
        <v>158</v>
      </c>
      <c r="K82" s="45">
        <v>114</v>
      </c>
      <c r="L82" s="46" t="s">
        <v>463</v>
      </c>
      <c r="M82" s="45" t="s">
        <v>160</v>
      </c>
      <c r="N82" s="51" t="s">
        <v>464</v>
      </c>
      <c r="O82" s="46" t="s">
        <v>465</v>
      </c>
      <c r="P82" s="50" t="s">
        <v>58</v>
      </c>
      <c r="Q82" s="45" t="s">
        <v>163</v>
      </c>
      <c r="R82" s="46">
        <v>202219</v>
      </c>
      <c r="S82" s="46">
        <v>202219</v>
      </c>
      <c r="T82" s="46">
        <v>202219</v>
      </c>
      <c r="U82" s="45" t="s">
        <v>60</v>
      </c>
      <c r="V82" s="62"/>
      <c r="W82" s="62">
        <v>838535</v>
      </c>
      <c r="X82" s="62" t="s">
        <v>62</v>
      </c>
      <c r="Y82" s="53">
        <f>SUM(AB82:AP82)</f>
        <v>6939.7</v>
      </c>
      <c r="Z82" s="53">
        <f>SUM(AQ82:AT82)</f>
        <v>440.98</v>
      </c>
      <c r="AA82" s="54">
        <f>SUM(Y82-Z82)</f>
        <v>6498.7199999999993</v>
      </c>
      <c r="AB82" s="54">
        <v>0</v>
      </c>
      <c r="AC82" s="54">
        <v>0</v>
      </c>
      <c r="AD82" s="54"/>
      <c r="AE82" s="54">
        <v>0</v>
      </c>
      <c r="AF82" s="54">
        <v>0</v>
      </c>
      <c r="AG82" s="54">
        <v>0</v>
      </c>
      <c r="AH82" s="54">
        <v>0</v>
      </c>
      <c r="AI82" s="54">
        <v>0</v>
      </c>
      <c r="AJ82" s="54">
        <v>0</v>
      </c>
      <c r="AK82" s="54">
        <v>0</v>
      </c>
      <c r="AL82" s="54">
        <v>6939.7</v>
      </c>
      <c r="AM82" s="54">
        <v>0</v>
      </c>
      <c r="AN82" s="54">
        <v>0</v>
      </c>
      <c r="AO82" s="54">
        <v>0</v>
      </c>
      <c r="AP82" s="54">
        <v>0</v>
      </c>
      <c r="AQ82" s="54">
        <v>0</v>
      </c>
      <c r="AR82" s="54">
        <v>440.98</v>
      </c>
      <c r="AS82" s="54">
        <v>0</v>
      </c>
      <c r="AT82" s="54">
        <v>0</v>
      </c>
      <c r="AU82" s="55"/>
    </row>
    <row r="83" spans="1:47" s="161" customFormat="1" ht="15" outlineLevel="1" x14ac:dyDescent="0.25">
      <c r="B83" s="238"/>
      <c r="C83" s="239"/>
      <c r="D83" s="239"/>
      <c r="E83" s="239"/>
      <c r="F83" s="239"/>
      <c r="G83" s="240"/>
      <c r="H83" s="241"/>
      <c r="I83" s="242"/>
      <c r="J83" s="243"/>
      <c r="K83" s="238"/>
      <c r="L83" s="244"/>
      <c r="M83" s="245"/>
      <c r="N83" s="249" t="s">
        <v>586</v>
      </c>
      <c r="O83" s="244"/>
      <c r="P83" s="247"/>
      <c r="Q83" s="245"/>
      <c r="R83" s="244"/>
      <c r="S83" s="244"/>
      <c r="T83" s="244"/>
      <c r="U83" s="245"/>
      <c r="V83" s="248"/>
      <c r="W83" s="248"/>
      <c r="X83" s="248"/>
      <c r="Y83" s="201">
        <f>SUBTOTAL(9,Y82:Y82)</f>
        <v>6939.7</v>
      </c>
      <c r="Z83" s="201">
        <f>SUBTOTAL(9,Z82:Z82)</f>
        <v>440.98</v>
      </c>
      <c r="AA83" s="251">
        <f>SUBTOTAL(9,AA82:AA82)</f>
        <v>6498.7199999999993</v>
      </c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251">
        <f>SUBTOTAL(9,AL82:AL82)</f>
        <v>6939.7</v>
      </c>
      <c r="AM83" s="251"/>
      <c r="AN83" s="251"/>
      <c r="AO83" s="251"/>
      <c r="AP83" s="251"/>
      <c r="AQ83" s="251"/>
      <c r="AR83" s="251">
        <f>SUBTOTAL(9,AR82:AR82)</f>
        <v>440.98</v>
      </c>
      <c r="AS83" s="251"/>
      <c r="AT83" s="251">
        <f>SUBTOTAL(9,AT82:AT82)</f>
        <v>0</v>
      </c>
      <c r="AU83" s="182"/>
    </row>
    <row r="84" spans="1:47" s="26" customFormat="1" ht="15" outlineLevel="2" x14ac:dyDescent="0.25">
      <c r="A84" s="26">
        <v>36</v>
      </c>
      <c r="B84" s="45">
        <v>55</v>
      </c>
      <c r="C84" s="46" t="s">
        <v>349</v>
      </c>
      <c r="D84" s="46" t="s">
        <v>350</v>
      </c>
      <c r="E84" s="46" t="s">
        <v>351</v>
      </c>
      <c r="F84" s="46" t="s">
        <v>352</v>
      </c>
      <c r="G84" s="47" t="s">
        <v>353</v>
      </c>
      <c r="H84" s="48">
        <v>44446</v>
      </c>
      <c r="I84" s="49" t="s">
        <v>52</v>
      </c>
      <c r="J84" s="50" t="s">
        <v>158</v>
      </c>
      <c r="K84" s="45">
        <v>114</v>
      </c>
      <c r="L84" s="46" t="s">
        <v>354</v>
      </c>
      <c r="M84" s="45" t="s">
        <v>160</v>
      </c>
      <c r="N84" s="51" t="s">
        <v>355</v>
      </c>
      <c r="O84" s="46" t="s">
        <v>356</v>
      </c>
      <c r="P84" s="50" t="s">
        <v>58</v>
      </c>
      <c r="Q84" s="45" t="s">
        <v>163</v>
      </c>
      <c r="R84" s="46">
        <v>202219</v>
      </c>
      <c r="S84" s="46">
        <v>202219</v>
      </c>
      <c r="T84" s="46">
        <v>202219</v>
      </c>
      <c r="U84" s="45" t="s">
        <v>60</v>
      </c>
      <c r="V84" s="51"/>
      <c r="W84" s="56">
        <v>864561</v>
      </c>
      <c r="X84" s="46" t="s">
        <v>62</v>
      </c>
      <c r="Y84" s="53">
        <f>SUM(AB84:AP84)</f>
        <v>11354.91</v>
      </c>
      <c r="Z84" s="53">
        <f>SUM(AQ84:AT84)</f>
        <v>921.35</v>
      </c>
      <c r="AA84" s="54">
        <f>SUM(Y84-Z84)</f>
        <v>10433.56</v>
      </c>
      <c r="AB84" s="54">
        <v>0</v>
      </c>
      <c r="AC84" s="54">
        <v>0</v>
      </c>
      <c r="AD84" s="54"/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4">
        <v>0</v>
      </c>
      <c r="AL84" s="54">
        <v>11354.91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4">
        <v>921.35</v>
      </c>
      <c r="AS84" s="54">
        <v>0</v>
      </c>
      <c r="AT84" s="54">
        <v>0</v>
      </c>
      <c r="AU84" s="55"/>
    </row>
    <row r="85" spans="1:47" s="161" customFormat="1" ht="15" outlineLevel="1" x14ac:dyDescent="0.25">
      <c r="B85" s="238"/>
      <c r="C85" s="239"/>
      <c r="D85" s="239"/>
      <c r="E85" s="239"/>
      <c r="F85" s="239"/>
      <c r="G85" s="240"/>
      <c r="H85" s="241"/>
      <c r="I85" s="242"/>
      <c r="J85" s="243"/>
      <c r="K85" s="238"/>
      <c r="L85" s="244"/>
      <c r="M85" s="245"/>
      <c r="N85" s="249" t="s">
        <v>587</v>
      </c>
      <c r="O85" s="244"/>
      <c r="P85" s="247"/>
      <c r="Q85" s="245"/>
      <c r="R85" s="244"/>
      <c r="S85" s="244"/>
      <c r="T85" s="244"/>
      <c r="U85" s="245"/>
      <c r="V85" s="249"/>
      <c r="W85" s="250"/>
      <c r="X85" s="244"/>
      <c r="Y85" s="201">
        <f>SUBTOTAL(9,Y84:Y84)</f>
        <v>11354.91</v>
      </c>
      <c r="Z85" s="201">
        <f>SUBTOTAL(9,Z84:Z84)</f>
        <v>921.35</v>
      </c>
      <c r="AA85" s="251">
        <f>SUBTOTAL(9,AA84:AA84)</f>
        <v>10433.56</v>
      </c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>
        <f>SUBTOTAL(9,AL84:AL84)</f>
        <v>11354.91</v>
      </c>
      <c r="AM85" s="251"/>
      <c r="AN85" s="251"/>
      <c r="AO85" s="251"/>
      <c r="AP85" s="251"/>
      <c r="AQ85" s="251"/>
      <c r="AR85" s="251">
        <f>SUBTOTAL(9,AR84:AR84)</f>
        <v>921.35</v>
      </c>
      <c r="AS85" s="251"/>
      <c r="AT85" s="251">
        <f>SUBTOTAL(9,AT84:AT84)</f>
        <v>0</v>
      </c>
      <c r="AU85" s="182"/>
    </row>
    <row r="86" spans="1:47" s="26" customFormat="1" ht="15" outlineLevel="2" x14ac:dyDescent="0.25">
      <c r="A86" s="26">
        <v>58</v>
      </c>
      <c r="B86" s="45">
        <v>46</v>
      </c>
      <c r="C86" s="46" t="s">
        <v>295</v>
      </c>
      <c r="D86" s="46" t="s">
        <v>296</v>
      </c>
      <c r="E86" s="46" t="s">
        <v>119</v>
      </c>
      <c r="F86" s="46" t="s">
        <v>297</v>
      </c>
      <c r="G86" s="47" t="s">
        <v>298</v>
      </c>
      <c r="H86" s="48">
        <v>44477</v>
      </c>
      <c r="I86" s="49" t="s">
        <v>52</v>
      </c>
      <c r="J86" s="50" t="s">
        <v>158</v>
      </c>
      <c r="K86" s="45">
        <v>114</v>
      </c>
      <c r="L86" s="46" t="s">
        <v>299</v>
      </c>
      <c r="M86" s="45" t="s">
        <v>160</v>
      </c>
      <c r="N86" s="51" t="s">
        <v>152</v>
      </c>
      <c r="O86" s="46" t="s">
        <v>153</v>
      </c>
      <c r="P86" s="50" t="s">
        <v>58</v>
      </c>
      <c r="Q86" s="45" t="s">
        <v>163</v>
      </c>
      <c r="R86" s="46">
        <v>202219</v>
      </c>
      <c r="S86" s="46">
        <v>202219</v>
      </c>
      <c r="T86" s="46">
        <v>202219</v>
      </c>
      <c r="U86" s="45" t="s">
        <v>60</v>
      </c>
      <c r="V86" s="51"/>
      <c r="W86" s="56">
        <v>678200</v>
      </c>
      <c r="X86" s="46" t="s">
        <v>62</v>
      </c>
      <c r="Y86" s="53">
        <f>SUM(AB86:AP86)</f>
        <v>17934.55</v>
      </c>
      <c r="Z86" s="53">
        <f>SUM(AQ86:AT86)</f>
        <v>3214.24</v>
      </c>
      <c r="AA86" s="54">
        <f>SUM(Y86-Z86)</f>
        <v>14720.31</v>
      </c>
      <c r="AB86" s="54">
        <v>0</v>
      </c>
      <c r="AC86" s="54">
        <v>0</v>
      </c>
      <c r="AD86" s="54"/>
      <c r="AE86" s="54">
        <v>0</v>
      </c>
      <c r="AF86" s="54">
        <v>0</v>
      </c>
      <c r="AG86" s="54">
        <v>0</v>
      </c>
      <c r="AH86" s="54">
        <v>0</v>
      </c>
      <c r="AI86" s="54">
        <v>0</v>
      </c>
      <c r="AJ86" s="54">
        <v>0</v>
      </c>
      <c r="AK86" s="54">
        <v>0</v>
      </c>
      <c r="AL86" s="54">
        <v>17934.55</v>
      </c>
      <c r="AM86" s="54">
        <v>0</v>
      </c>
      <c r="AN86" s="54">
        <v>0</v>
      </c>
      <c r="AO86" s="54">
        <v>0</v>
      </c>
      <c r="AP86" s="54">
        <v>0</v>
      </c>
      <c r="AQ86" s="54">
        <v>0</v>
      </c>
      <c r="AR86" s="54">
        <v>3214.24</v>
      </c>
      <c r="AS86" s="54">
        <v>0</v>
      </c>
      <c r="AT86" s="54">
        <v>0</v>
      </c>
      <c r="AU86" s="55"/>
    </row>
    <row r="87" spans="1:47" s="26" customFormat="1" ht="15" outlineLevel="2" x14ac:dyDescent="0.25">
      <c r="A87" s="26">
        <v>59</v>
      </c>
      <c r="B87" s="45">
        <v>57</v>
      </c>
      <c r="C87" s="46" t="s">
        <v>362</v>
      </c>
      <c r="D87" s="46" t="s">
        <v>363</v>
      </c>
      <c r="E87" s="46" t="s">
        <v>364</v>
      </c>
      <c r="F87" s="46" t="s">
        <v>365</v>
      </c>
      <c r="G87" s="47" t="s">
        <v>366</v>
      </c>
      <c r="H87" s="48">
        <v>44439</v>
      </c>
      <c r="I87" s="49" t="s">
        <v>52</v>
      </c>
      <c r="J87" s="50" t="s">
        <v>158</v>
      </c>
      <c r="K87" s="45">
        <v>114</v>
      </c>
      <c r="L87" s="46" t="s">
        <v>367</v>
      </c>
      <c r="M87" s="45" t="s">
        <v>115</v>
      </c>
      <c r="N87" s="51" t="s">
        <v>152</v>
      </c>
      <c r="O87" s="46" t="s">
        <v>153</v>
      </c>
      <c r="P87" s="50" t="s">
        <v>58</v>
      </c>
      <c r="Q87" s="45" t="s">
        <v>163</v>
      </c>
      <c r="R87" s="46">
        <v>202219</v>
      </c>
      <c r="S87" s="46">
        <v>202219</v>
      </c>
      <c r="T87" s="46">
        <v>202219</v>
      </c>
      <c r="U87" s="45" t="s">
        <v>60</v>
      </c>
      <c r="V87" s="51"/>
      <c r="W87" s="56">
        <v>229460</v>
      </c>
      <c r="X87" s="46" t="s">
        <v>62</v>
      </c>
      <c r="Y87" s="53">
        <f>SUM(AB87:AP87)</f>
        <v>11357.93</v>
      </c>
      <c r="Z87" s="53">
        <f>SUM(AQ87:AT87)</f>
        <v>921.68</v>
      </c>
      <c r="AA87" s="54">
        <f>SUM(Y87-Z87)</f>
        <v>10436.25</v>
      </c>
      <c r="AB87" s="54">
        <v>0</v>
      </c>
      <c r="AC87" s="54">
        <v>0</v>
      </c>
      <c r="AD87" s="54"/>
      <c r="AE87" s="54">
        <v>0</v>
      </c>
      <c r="AF87" s="54">
        <v>0</v>
      </c>
      <c r="AG87" s="54">
        <v>0</v>
      </c>
      <c r="AH87" s="54">
        <v>0</v>
      </c>
      <c r="AI87" s="54">
        <v>0</v>
      </c>
      <c r="AJ87" s="54">
        <v>0</v>
      </c>
      <c r="AK87" s="54">
        <v>0</v>
      </c>
      <c r="AL87" s="54">
        <v>11357.93</v>
      </c>
      <c r="AM87" s="54">
        <v>0</v>
      </c>
      <c r="AN87" s="54">
        <v>0</v>
      </c>
      <c r="AO87" s="54">
        <v>0</v>
      </c>
      <c r="AP87" s="54">
        <v>0</v>
      </c>
      <c r="AQ87" s="54">
        <v>0</v>
      </c>
      <c r="AR87" s="54">
        <v>921.68</v>
      </c>
      <c r="AS87" s="54">
        <v>0</v>
      </c>
      <c r="AT87" s="54">
        <v>0</v>
      </c>
      <c r="AU87" s="55"/>
    </row>
    <row r="88" spans="1:47" s="161" customFormat="1" ht="15" outlineLevel="1" x14ac:dyDescent="0.25">
      <c r="B88" s="238"/>
      <c r="C88" s="239"/>
      <c r="D88" s="239"/>
      <c r="E88" s="239"/>
      <c r="F88" s="239"/>
      <c r="G88" s="240"/>
      <c r="H88" s="241"/>
      <c r="I88" s="242"/>
      <c r="J88" s="243"/>
      <c r="K88" s="238"/>
      <c r="L88" s="244"/>
      <c r="M88" s="245"/>
      <c r="N88" s="249" t="s">
        <v>588</v>
      </c>
      <c r="O88" s="244"/>
      <c r="P88" s="247"/>
      <c r="Q88" s="245"/>
      <c r="R88" s="244"/>
      <c r="S88" s="244"/>
      <c r="T88" s="244"/>
      <c r="U88" s="245"/>
      <c r="V88" s="249"/>
      <c r="W88" s="250"/>
      <c r="X88" s="244"/>
      <c r="Y88" s="201">
        <f>SUBTOTAL(9,Y86:Y87)</f>
        <v>29292.48</v>
      </c>
      <c r="Z88" s="201">
        <f>SUBTOTAL(9,Z86:Z87)</f>
        <v>4135.92</v>
      </c>
      <c r="AA88" s="251">
        <f>SUBTOTAL(9,AA86:AA87)</f>
        <v>25156.559999999998</v>
      </c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251">
        <f>SUBTOTAL(9,AL86:AL87)</f>
        <v>29292.48</v>
      </c>
      <c r="AM88" s="251"/>
      <c r="AN88" s="251"/>
      <c r="AO88" s="251"/>
      <c r="AP88" s="251"/>
      <c r="AQ88" s="251"/>
      <c r="AR88" s="251">
        <f>SUBTOTAL(9,AR86:AR87)</f>
        <v>4135.92</v>
      </c>
      <c r="AS88" s="251"/>
      <c r="AT88" s="251">
        <f>SUBTOTAL(9,AT86:AT87)</f>
        <v>0</v>
      </c>
      <c r="AU88" s="182"/>
    </row>
    <row r="89" spans="1:47" s="26" customFormat="1" ht="15" outlineLevel="2" x14ac:dyDescent="0.25">
      <c r="A89" s="26">
        <v>46</v>
      </c>
      <c r="B89" s="45">
        <v>67</v>
      </c>
      <c r="C89" s="46" t="s">
        <v>423</v>
      </c>
      <c r="D89" s="46" t="s">
        <v>424</v>
      </c>
      <c r="E89" s="46" t="s">
        <v>74</v>
      </c>
      <c r="F89" s="46" t="s">
        <v>425</v>
      </c>
      <c r="G89" s="47" t="s">
        <v>426</v>
      </c>
      <c r="H89" s="48">
        <v>44652</v>
      </c>
      <c r="I89" s="49" t="s">
        <v>52</v>
      </c>
      <c r="J89" s="50" t="s">
        <v>158</v>
      </c>
      <c r="K89" s="45">
        <v>114</v>
      </c>
      <c r="L89" s="46" t="s">
        <v>427</v>
      </c>
      <c r="M89" s="45" t="s">
        <v>160</v>
      </c>
      <c r="N89" s="51" t="s">
        <v>428</v>
      </c>
      <c r="O89" s="46" t="s">
        <v>429</v>
      </c>
      <c r="P89" s="50" t="s">
        <v>58</v>
      </c>
      <c r="Q89" s="45" t="s">
        <v>163</v>
      </c>
      <c r="R89" s="46">
        <v>202219</v>
      </c>
      <c r="S89" s="46">
        <v>202219</v>
      </c>
      <c r="T89" s="46">
        <v>202219</v>
      </c>
      <c r="U89" s="45" t="s">
        <v>60</v>
      </c>
      <c r="V89" s="51"/>
      <c r="W89" s="56">
        <v>981442</v>
      </c>
      <c r="X89" s="46" t="s">
        <v>62</v>
      </c>
      <c r="Y89" s="53">
        <f>SUM(AB89:AP89)</f>
        <v>18746.54</v>
      </c>
      <c r="Z89" s="53">
        <f>SUM(AQ89:AT89)</f>
        <v>3387.68</v>
      </c>
      <c r="AA89" s="54">
        <f>SUM(Y89-Z89)</f>
        <v>15358.86</v>
      </c>
      <c r="AB89" s="54">
        <v>0</v>
      </c>
      <c r="AC89" s="54">
        <v>0</v>
      </c>
      <c r="AD89" s="54"/>
      <c r="AE89" s="54">
        <v>0</v>
      </c>
      <c r="AF89" s="54">
        <v>0</v>
      </c>
      <c r="AG89" s="54">
        <v>0</v>
      </c>
      <c r="AH89" s="54">
        <v>0</v>
      </c>
      <c r="AI89" s="54">
        <v>0</v>
      </c>
      <c r="AJ89" s="54">
        <v>0</v>
      </c>
      <c r="AK89" s="54">
        <v>0</v>
      </c>
      <c r="AL89" s="54">
        <v>18746.54</v>
      </c>
      <c r="AM89" s="54">
        <v>0</v>
      </c>
      <c r="AN89" s="54">
        <v>0</v>
      </c>
      <c r="AO89" s="54">
        <v>0</v>
      </c>
      <c r="AP89" s="54">
        <v>0</v>
      </c>
      <c r="AQ89" s="54">
        <v>0</v>
      </c>
      <c r="AR89" s="54">
        <v>3387.68</v>
      </c>
      <c r="AS89" s="54">
        <v>0</v>
      </c>
      <c r="AT89" s="54">
        <v>0</v>
      </c>
      <c r="AU89" s="55"/>
    </row>
    <row r="90" spans="1:47" s="161" customFormat="1" ht="15" outlineLevel="1" x14ac:dyDescent="0.25">
      <c r="B90" s="238"/>
      <c r="C90" s="239"/>
      <c r="D90" s="239"/>
      <c r="E90" s="239"/>
      <c r="F90" s="239"/>
      <c r="G90" s="240"/>
      <c r="H90" s="241"/>
      <c r="I90" s="242"/>
      <c r="J90" s="243"/>
      <c r="K90" s="238"/>
      <c r="L90" s="244"/>
      <c r="M90" s="245"/>
      <c r="N90" s="249" t="s">
        <v>589</v>
      </c>
      <c r="O90" s="244"/>
      <c r="P90" s="247"/>
      <c r="Q90" s="245"/>
      <c r="R90" s="244"/>
      <c r="S90" s="244"/>
      <c r="T90" s="244"/>
      <c r="U90" s="245"/>
      <c r="V90" s="249"/>
      <c r="W90" s="250"/>
      <c r="X90" s="244"/>
      <c r="Y90" s="201">
        <f>SUBTOTAL(9,Y89:Y89)</f>
        <v>18746.54</v>
      </c>
      <c r="Z90" s="201">
        <f>SUBTOTAL(9,Z89:Z89)</f>
        <v>3387.68</v>
      </c>
      <c r="AA90" s="251">
        <f>SUBTOTAL(9,AA89:AA89)</f>
        <v>15358.86</v>
      </c>
      <c r="AB90" s="251"/>
      <c r="AC90" s="251"/>
      <c r="AD90" s="251"/>
      <c r="AE90" s="251"/>
      <c r="AF90" s="251"/>
      <c r="AG90" s="251"/>
      <c r="AH90" s="251"/>
      <c r="AI90" s="251"/>
      <c r="AJ90" s="251"/>
      <c r="AK90" s="251"/>
      <c r="AL90" s="251">
        <f>SUBTOTAL(9,AL89:AL89)</f>
        <v>18746.54</v>
      </c>
      <c r="AM90" s="251"/>
      <c r="AN90" s="251"/>
      <c r="AO90" s="251"/>
      <c r="AP90" s="251"/>
      <c r="AQ90" s="251"/>
      <c r="AR90" s="251">
        <f>SUBTOTAL(9,AR89:AR89)</f>
        <v>3387.68</v>
      </c>
      <c r="AS90" s="251"/>
      <c r="AT90" s="251">
        <f>SUBTOTAL(9,AT89:AT89)</f>
        <v>0</v>
      </c>
      <c r="AU90" s="182"/>
    </row>
    <row r="91" spans="1:47" s="26" customFormat="1" ht="15" outlineLevel="2" x14ac:dyDescent="0.25">
      <c r="A91" s="26">
        <v>25</v>
      </c>
      <c r="B91" s="45">
        <v>39</v>
      </c>
      <c r="C91" s="46" t="s">
        <v>258</v>
      </c>
      <c r="D91" s="46" t="s">
        <v>259</v>
      </c>
      <c r="E91" s="46" t="s">
        <v>74</v>
      </c>
      <c r="F91" s="46" t="s">
        <v>74</v>
      </c>
      <c r="G91" s="47" t="s">
        <v>260</v>
      </c>
      <c r="H91" s="48">
        <v>44439</v>
      </c>
      <c r="I91" s="49" t="s">
        <v>52</v>
      </c>
      <c r="J91" s="50" t="s">
        <v>158</v>
      </c>
      <c r="K91" s="45">
        <v>113</v>
      </c>
      <c r="L91" s="46" t="s">
        <v>261</v>
      </c>
      <c r="M91" s="45" t="s">
        <v>160</v>
      </c>
      <c r="N91" s="51" t="s">
        <v>262</v>
      </c>
      <c r="O91" s="46" t="s">
        <v>263</v>
      </c>
      <c r="P91" s="50" t="s">
        <v>58</v>
      </c>
      <c r="Q91" s="45" t="s">
        <v>163</v>
      </c>
      <c r="R91" s="46">
        <v>202219</v>
      </c>
      <c r="S91" s="46">
        <v>202219</v>
      </c>
      <c r="T91" s="46">
        <v>202219</v>
      </c>
      <c r="U91" s="45" t="s">
        <v>60</v>
      </c>
      <c r="V91" s="51"/>
      <c r="W91" s="56">
        <v>864472</v>
      </c>
      <c r="X91" s="46" t="s">
        <v>62</v>
      </c>
      <c r="Y91" s="53">
        <f>SUM(AB91:AP91)</f>
        <v>19630.04</v>
      </c>
      <c r="Z91" s="53">
        <f>SUM(AQ91:AT91)</f>
        <v>3576.4</v>
      </c>
      <c r="AA91" s="54">
        <f>SUM(Y91-Z91)</f>
        <v>16053.640000000001</v>
      </c>
      <c r="AB91" s="54">
        <v>0</v>
      </c>
      <c r="AC91" s="54">
        <v>0</v>
      </c>
      <c r="AD91" s="54"/>
      <c r="AE91" s="54">
        <v>0</v>
      </c>
      <c r="AF91" s="54">
        <v>0</v>
      </c>
      <c r="AG91" s="54">
        <v>0</v>
      </c>
      <c r="AH91" s="54">
        <v>0</v>
      </c>
      <c r="AI91" s="54">
        <v>0</v>
      </c>
      <c r="AJ91" s="54">
        <v>0</v>
      </c>
      <c r="AK91" s="54">
        <v>0</v>
      </c>
      <c r="AL91" s="54">
        <v>19630.04</v>
      </c>
      <c r="AM91" s="54">
        <v>0</v>
      </c>
      <c r="AN91" s="54">
        <v>0</v>
      </c>
      <c r="AO91" s="54">
        <v>0</v>
      </c>
      <c r="AP91" s="54">
        <v>0</v>
      </c>
      <c r="AQ91" s="54">
        <v>0</v>
      </c>
      <c r="AR91" s="54">
        <v>3576.4</v>
      </c>
      <c r="AS91" s="54">
        <v>0</v>
      </c>
      <c r="AT91" s="54">
        <v>0</v>
      </c>
      <c r="AU91" s="55"/>
    </row>
    <row r="92" spans="1:47" s="26" customFormat="1" ht="15" outlineLevel="2" x14ac:dyDescent="0.25">
      <c r="A92" s="26">
        <v>26</v>
      </c>
      <c r="B92" s="45">
        <v>40</v>
      </c>
      <c r="C92" s="46" t="s">
        <v>264</v>
      </c>
      <c r="D92" s="46" t="s">
        <v>265</v>
      </c>
      <c r="E92" s="46" t="s">
        <v>266</v>
      </c>
      <c r="F92" s="46" t="s">
        <v>267</v>
      </c>
      <c r="G92" s="47" t="s">
        <v>268</v>
      </c>
      <c r="H92" s="48">
        <v>44439</v>
      </c>
      <c r="I92" s="49" t="s">
        <v>52</v>
      </c>
      <c r="J92" s="50" t="s">
        <v>158</v>
      </c>
      <c r="K92" s="45">
        <v>114</v>
      </c>
      <c r="L92" s="46" t="s">
        <v>269</v>
      </c>
      <c r="M92" s="45" t="s">
        <v>115</v>
      </c>
      <c r="N92" s="51" t="s">
        <v>262</v>
      </c>
      <c r="O92" s="46" t="s">
        <v>263</v>
      </c>
      <c r="P92" s="50" t="s">
        <v>58</v>
      </c>
      <c r="Q92" s="45" t="s">
        <v>163</v>
      </c>
      <c r="R92" s="46">
        <v>202219</v>
      </c>
      <c r="S92" s="46">
        <v>202219</v>
      </c>
      <c r="T92" s="46">
        <v>202219</v>
      </c>
      <c r="U92" s="45" t="s">
        <v>60</v>
      </c>
      <c r="V92" s="51"/>
      <c r="W92" s="56">
        <v>213414</v>
      </c>
      <c r="X92" s="46" t="s">
        <v>62</v>
      </c>
      <c r="Y92" s="53">
        <f>SUM(AB92:AP92)</f>
        <v>13333.11</v>
      </c>
      <c r="Z92" s="53">
        <f>SUM(AQ92:AT92)</f>
        <v>1671.44</v>
      </c>
      <c r="AA92" s="54">
        <f>SUM(Y92-Z92)</f>
        <v>11661.67</v>
      </c>
      <c r="AB92" s="54">
        <v>0</v>
      </c>
      <c r="AC92" s="54">
        <v>0</v>
      </c>
      <c r="AD92" s="54"/>
      <c r="AE92" s="54">
        <v>0</v>
      </c>
      <c r="AF92" s="54">
        <v>0</v>
      </c>
      <c r="AG92" s="54">
        <v>0</v>
      </c>
      <c r="AH92" s="54">
        <v>0</v>
      </c>
      <c r="AI92" s="54">
        <v>0</v>
      </c>
      <c r="AJ92" s="54">
        <v>0</v>
      </c>
      <c r="AK92" s="54">
        <v>0</v>
      </c>
      <c r="AL92" s="54">
        <v>13333.11</v>
      </c>
      <c r="AM92" s="54">
        <v>0</v>
      </c>
      <c r="AN92" s="54">
        <v>0</v>
      </c>
      <c r="AO92" s="54">
        <v>0</v>
      </c>
      <c r="AP92" s="54">
        <v>0</v>
      </c>
      <c r="AQ92" s="54">
        <v>0</v>
      </c>
      <c r="AR92" s="54">
        <v>1671.44</v>
      </c>
      <c r="AS92" s="54">
        <v>0</v>
      </c>
      <c r="AT92" s="54">
        <v>0</v>
      </c>
      <c r="AU92" s="55"/>
    </row>
    <row r="93" spans="1:47" s="161" customFormat="1" ht="15" outlineLevel="2" x14ac:dyDescent="0.25">
      <c r="A93" s="26">
        <v>27</v>
      </c>
      <c r="B93" s="45">
        <v>78</v>
      </c>
      <c r="C93" s="46" t="s">
        <v>471</v>
      </c>
      <c r="D93" s="46" t="s">
        <v>472</v>
      </c>
      <c r="E93" s="46" t="s">
        <v>74</v>
      </c>
      <c r="F93" s="46" t="s">
        <v>473</v>
      </c>
      <c r="G93" s="47" t="s">
        <v>474</v>
      </c>
      <c r="H93" s="48">
        <v>44757</v>
      </c>
      <c r="I93" s="49" t="s">
        <v>52</v>
      </c>
      <c r="J93" s="50" t="s">
        <v>158</v>
      </c>
      <c r="K93" s="45">
        <v>114</v>
      </c>
      <c r="L93" s="46" t="s">
        <v>475</v>
      </c>
      <c r="M93" s="45" t="s">
        <v>160</v>
      </c>
      <c r="N93" s="51" t="s">
        <v>262</v>
      </c>
      <c r="O93" s="46" t="s">
        <v>263</v>
      </c>
      <c r="P93" s="50" t="s">
        <v>58</v>
      </c>
      <c r="Q93" s="45" t="s">
        <v>163</v>
      </c>
      <c r="R93" s="46">
        <v>202219</v>
      </c>
      <c r="S93" s="46">
        <v>202219</v>
      </c>
      <c r="T93" s="46">
        <v>202219</v>
      </c>
      <c r="U93" s="45" t="s">
        <v>60</v>
      </c>
      <c r="V93" s="62"/>
      <c r="W93" s="62"/>
      <c r="X93" s="62" t="s">
        <v>62</v>
      </c>
      <c r="Y93" s="53">
        <f>SUM(AB93:AP93)</f>
        <v>6026.61</v>
      </c>
      <c r="Z93" s="53">
        <f>SUM(AQ93:AT93)</f>
        <v>502.4</v>
      </c>
      <c r="AA93" s="54">
        <f>SUM(Y93-Z93)</f>
        <v>5524.21</v>
      </c>
      <c r="AB93" s="54">
        <v>0</v>
      </c>
      <c r="AC93" s="54">
        <v>0</v>
      </c>
      <c r="AD93" s="54"/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6026.61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502.4</v>
      </c>
      <c r="AS93" s="54">
        <v>0</v>
      </c>
      <c r="AT93" s="54">
        <v>0</v>
      </c>
      <c r="AU93" s="182"/>
    </row>
    <row r="94" spans="1:47" s="161" customFormat="1" ht="15" outlineLevel="1" x14ac:dyDescent="0.25">
      <c r="B94" s="238"/>
      <c r="C94" s="239"/>
      <c r="D94" s="239"/>
      <c r="E94" s="239"/>
      <c r="F94" s="239"/>
      <c r="G94" s="240"/>
      <c r="H94" s="241"/>
      <c r="I94" s="242"/>
      <c r="J94" s="243"/>
      <c r="K94" s="238"/>
      <c r="L94" s="244"/>
      <c r="M94" s="245"/>
      <c r="N94" s="249" t="s">
        <v>590</v>
      </c>
      <c r="O94" s="244"/>
      <c r="P94" s="247"/>
      <c r="Q94" s="245"/>
      <c r="R94" s="244"/>
      <c r="S94" s="244"/>
      <c r="T94" s="244"/>
      <c r="U94" s="245"/>
      <c r="V94" s="248"/>
      <c r="W94" s="248"/>
      <c r="X94" s="248"/>
      <c r="Y94" s="201">
        <f>SUBTOTAL(9,Y91:Y93)</f>
        <v>38989.760000000002</v>
      </c>
      <c r="Z94" s="201">
        <f>SUBTOTAL(9,Z91:Z93)</f>
        <v>5750.24</v>
      </c>
      <c r="AA94" s="251">
        <f>SUBTOTAL(9,AA91:AA93)</f>
        <v>33239.520000000004</v>
      </c>
      <c r="AB94" s="251"/>
      <c r="AC94" s="251"/>
      <c r="AD94" s="251"/>
      <c r="AE94" s="251"/>
      <c r="AF94" s="251"/>
      <c r="AG94" s="251"/>
      <c r="AH94" s="251"/>
      <c r="AI94" s="251"/>
      <c r="AJ94" s="251"/>
      <c r="AK94" s="251"/>
      <c r="AL94" s="251">
        <f>SUBTOTAL(9,AL91:AL93)</f>
        <v>38989.760000000002</v>
      </c>
      <c r="AM94" s="251"/>
      <c r="AN94" s="251"/>
      <c r="AO94" s="251"/>
      <c r="AP94" s="251"/>
      <c r="AQ94" s="251"/>
      <c r="AR94" s="251">
        <f>SUBTOTAL(9,AR91:AR93)</f>
        <v>5750.24</v>
      </c>
      <c r="AS94" s="251"/>
      <c r="AT94" s="251">
        <f>SUBTOTAL(9,AT91:AT93)</f>
        <v>0</v>
      </c>
      <c r="AU94" s="182"/>
    </row>
    <row r="95" spans="1:47" s="161" customFormat="1" ht="15" outlineLevel="2" x14ac:dyDescent="0.25">
      <c r="A95" s="26">
        <v>41</v>
      </c>
      <c r="B95" s="45">
        <v>42</v>
      </c>
      <c r="C95" s="46" t="s">
        <v>273</v>
      </c>
      <c r="D95" s="46" t="s">
        <v>274</v>
      </c>
      <c r="E95" s="46" t="s">
        <v>65</v>
      </c>
      <c r="F95" s="46" t="s">
        <v>74</v>
      </c>
      <c r="G95" s="47" t="s">
        <v>275</v>
      </c>
      <c r="H95" s="61">
        <v>44439</v>
      </c>
      <c r="I95" s="49" t="s">
        <v>52</v>
      </c>
      <c r="J95" s="50" t="s">
        <v>158</v>
      </c>
      <c r="K95" s="45">
        <v>114</v>
      </c>
      <c r="L95" s="46" t="s">
        <v>276</v>
      </c>
      <c r="M95" s="45" t="s">
        <v>160</v>
      </c>
      <c r="N95" s="51" t="s">
        <v>277</v>
      </c>
      <c r="O95" s="46" t="s">
        <v>278</v>
      </c>
      <c r="P95" s="50" t="s">
        <v>58</v>
      </c>
      <c r="Q95" s="45" t="s">
        <v>163</v>
      </c>
      <c r="R95" s="46">
        <v>202219</v>
      </c>
      <c r="S95" s="46">
        <v>202219</v>
      </c>
      <c r="T95" s="46">
        <v>202219</v>
      </c>
      <c r="U95" s="45" t="s">
        <v>60</v>
      </c>
      <c r="V95" s="51"/>
      <c r="W95" s="56">
        <v>458338</v>
      </c>
      <c r="X95" s="46" t="s">
        <v>62</v>
      </c>
      <c r="Y95" s="53">
        <f>SUM(AB95:AP95)</f>
        <v>21325.51</v>
      </c>
      <c r="Z95" s="53">
        <f>SUM(AQ95:AT95)</f>
        <v>3938.55</v>
      </c>
      <c r="AA95" s="54">
        <f>SUM(Y95-Z95)</f>
        <v>17386.96</v>
      </c>
      <c r="AB95" s="54">
        <v>0</v>
      </c>
      <c r="AC95" s="54">
        <v>0</v>
      </c>
      <c r="AD95" s="54"/>
      <c r="AE95" s="54">
        <v>0</v>
      </c>
      <c r="AF95" s="54">
        <v>0</v>
      </c>
      <c r="AG95" s="54">
        <v>0</v>
      </c>
      <c r="AH95" s="54">
        <v>0</v>
      </c>
      <c r="AI95" s="54">
        <v>0</v>
      </c>
      <c r="AJ95" s="54">
        <v>0</v>
      </c>
      <c r="AK95" s="54">
        <v>0</v>
      </c>
      <c r="AL95" s="54">
        <v>21325.51</v>
      </c>
      <c r="AM95" s="54">
        <v>0</v>
      </c>
      <c r="AN95" s="54">
        <v>0</v>
      </c>
      <c r="AO95" s="54">
        <v>0</v>
      </c>
      <c r="AP95" s="54">
        <v>0</v>
      </c>
      <c r="AQ95" s="54">
        <v>0</v>
      </c>
      <c r="AR95" s="54">
        <v>3938.55</v>
      </c>
      <c r="AS95" s="54">
        <v>0</v>
      </c>
      <c r="AT95" s="54">
        <v>0</v>
      </c>
      <c r="AU95" s="182"/>
    </row>
    <row r="96" spans="1:47" s="26" customFormat="1" ht="15" outlineLevel="2" x14ac:dyDescent="0.25">
      <c r="A96" s="26">
        <v>42</v>
      </c>
      <c r="B96" s="45">
        <v>43</v>
      </c>
      <c r="C96" s="46" t="s">
        <v>279</v>
      </c>
      <c r="D96" s="46" t="s">
        <v>280</v>
      </c>
      <c r="E96" s="46" t="s">
        <v>133</v>
      </c>
      <c r="F96" s="46" t="s">
        <v>281</v>
      </c>
      <c r="G96" s="47" t="s">
        <v>282</v>
      </c>
      <c r="H96" s="48">
        <v>44439</v>
      </c>
      <c r="I96" s="49" t="s">
        <v>52</v>
      </c>
      <c r="J96" s="50" t="s">
        <v>158</v>
      </c>
      <c r="K96" s="45">
        <v>114</v>
      </c>
      <c r="L96" s="46" t="s">
        <v>283</v>
      </c>
      <c r="M96" s="45" t="s">
        <v>115</v>
      </c>
      <c r="N96" s="51" t="s">
        <v>277</v>
      </c>
      <c r="O96" s="46" t="s">
        <v>278</v>
      </c>
      <c r="P96" s="50" t="s">
        <v>58</v>
      </c>
      <c r="Q96" s="45" t="s">
        <v>163</v>
      </c>
      <c r="R96" s="46">
        <v>202219</v>
      </c>
      <c r="S96" s="46">
        <v>202219</v>
      </c>
      <c r="T96" s="46">
        <v>202219</v>
      </c>
      <c r="U96" s="45" t="s">
        <v>60</v>
      </c>
      <c r="V96" s="51"/>
      <c r="W96" s="56">
        <v>864480</v>
      </c>
      <c r="X96" s="46" t="s">
        <v>62</v>
      </c>
      <c r="Y96" s="53">
        <f>SUM(AB96:AP96)</f>
        <v>17934.55</v>
      </c>
      <c r="Z96" s="53">
        <f>SUM(AQ96:AT96)</f>
        <v>3214.24</v>
      </c>
      <c r="AA96" s="54">
        <f>SUM(Y96-Z96)</f>
        <v>14720.31</v>
      </c>
      <c r="AB96" s="54">
        <v>0</v>
      </c>
      <c r="AC96" s="54">
        <v>0</v>
      </c>
      <c r="AD96" s="54"/>
      <c r="AE96" s="54">
        <v>0</v>
      </c>
      <c r="AF96" s="54">
        <v>0</v>
      </c>
      <c r="AG96" s="54">
        <v>0</v>
      </c>
      <c r="AH96" s="54">
        <v>0</v>
      </c>
      <c r="AI96" s="54">
        <v>0</v>
      </c>
      <c r="AJ96" s="54">
        <v>0</v>
      </c>
      <c r="AK96" s="54">
        <v>0</v>
      </c>
      <c r="AL96" s="54">
        <v>17934.55</v>
      </c>
      <c r="AM96" s="54">
        <v>0</v>
      </c>
      <c r="AN96" s="54">
        <v>0</v>
      </c>
      <c r="AO96" s="54">
        <v>0</v>
      </c>
      <c r="AP96" s="54">
        <v>0</v>
      </c>
      <c r="AQ96" s="54">
        <v>0</v>
      </c>
      <c r="AR96" s="54">
        <v>3214.24</v>
      </c>
      <c r="AS96" s="54">
        <v>0</v>
      </c>
      <c r="AT96" s="54">
        <v>0</v>
      </c>
      <c r="AU96" s="55"/>
    </row>
    <row r="97" spans="1:47" s="161" customFormat="1" ht="15" outlineLevel="1" x14ac:dyDescent="0.25">
      <c r="B97" s="238"/>
      <c r="C97" s="239"/>
      <c r="D97" s="239"/>
      <c r="E97" s="239"/>
      <c r="F97" s="239"/>
      <c r="G97" s="240"/>
      <c r="H97" s="241"/>
      <c r="I97" s="242"/>
      <c r="J97" s="243"/>
      <c r="K97" s="238"/>
      <c r="L97" s="244"/>
      <c r="M97" s="245"/>
      <c r="N97" s="249" t="s">
        <v>591</v>
      </c>
      <c r="O97" s="244"/>
      <c r="P97" s="247"/>
      <c r="Q97" s="245"/>
      <c r="R97" s="244"/>
      <c r="S97" s="244"/>
      <c r="T97" s="244"/>
      <c r="U97" s="245"/>
      <c r="V97" s="249"/>
      <c r="W97" s="250"/>
      <c r="X97" s="244"/>
      <c r="Y97" s="201">
        <f>SUBTOTAL(9,Y95:Y96)</f>
        <v>39260.06</v>
      </c>
      <c r="Z97" s="201">
        <f>SUBTOTAL(9,Z95:Z96)</f>
        <v>7152.79</v>
      </c>
      <c r="AA97" s="251">
        <f>SUBTOTAL(9,AA95:AA96)</f>
        <v>32107.269999999997</v>
      </c>
      <c r="AB97" s="251"/>
      <c r="AC97" s="251"/>
      <c r="AD97" s="251"/>
      <c r="AE97" s="251"/>
      <c r="AF97" s="251"/>
      <c r="AG97" s="251"/>
      <c r="AH97" s="251"/>
      <c r="AI97" s="251"/>
      <c r="AJ97" s="251"/>
      <c r="AK97" s="251"/>
      <c r="AL97" s="251">
        <f>SUBTOTAL(9,AL95:AL96)</f>
        <v>39260.06</v>
      </c>
      <c r="AM97" s="251"/>
      <c r="AN97" s="251"/>
      <c r="AO97" s="251"/>
      <c r="AP97" s="251"/>
      <c r="AQ97" s="251"/>
      <c r="AR97" s="251">
        <f>SUBTOTAL(9,AR95:AR96)</f>
        <v>7152.79</v>
      </c>
      <c r="AS97" s="251"/>
      <c r="AT97" s="251">
        <f>SUBTOTAL(9,AT95:AT96)</f>
        <v>0</v>
      </c>
      <c r="AU97" s="182"/>
    </row>
    <row r="98" spans="1:47" s="26" customFormat="1" ht="15" outlineLevel="2" x14ac:dyDescent="0.25">
      <c r="A98" s="26">
        <v>24</v>
      </c>
      <c r="B98" s="45">
        <v>103</v>
      </c>
      <c r="C98" s="46" t="s">
        <v>560</v>
      </c>
      <c r="D98" s="46" t="s">
        <v>561</v>
      </c>
      <c r="E98" s="46" t="s">
        <v>488</v>
      </c>
      <c r="F98" s="46" t="s">
        <v>489</v>
      </c>
      <c r="G98" s="47" t="s">
        <v>490</v>
      </c>
      <c r="H98" s="48">
        <v>44866</v>
      </c>
      <c r="I98" s="49" t="s">
        <v>52</v>
      </c>
      <c r="J98" s="50" t="s">
        <v>158</v>
      </c>
      <c r="K98" s="45">
        <v>114</v>
      </c>
      <c r="L98" s="46" t="s">
        <v>491</v>
      </c>
      <c r="M98" s="45" t="s">
        <v>115</v>
      </c>
      <c r="N98" s="51" t="s">
        <v>395</v>
      </c>
      <c r="O98" s="46" t="s">
        <v>491</v>
      </c>
      <c r="P98" s="50" t="s">
        <v>58</v>
      </c>
      <c r="Q98" s="45" t="s">
        <v>163</v>
      </c>
      <c r="R98" s="46">
        <v>202219</v>
      </c>
      <c r="S98" s="46">
        <v>202219</v>
      </c>
      <c r="T98" s="46">
        <v>202219</v>
      </c>
      <c r="U98" s="45" t="s">
        <v>60</v>
      </c>
      <c r="V98" s="62"/>
      <c r="W98" s="62"/>
      <c r="X98" s="62"/>
      <c r="Y98" s="53">
        <f>SUM(AB98:AP98)</f>
        <v>2995.07</v>
      </c>
      <c r="Z98" s="53">
        <f>SUM(AQ98:AT98)</f>
        <v>23.17</v>
      </c>
      <c r="AA98" s="54">
        <f>SUM(Y98-Z98)</f>
        <v>2971.9</v>
      </c>
      <c r="AB98" s="54">
        <v>0</v>
      </c>
      <c r="AC98" s="54">
        <v>0</v>
      </c>
      <c r="AD98" s="54"/>
      <c r="AE98" s="54">
        <v>0</v>
      </c>
      <c r="AF98" s="54">
        <v>0</v>
      </c>
      <c r="AG98" s="54">
        <v>0</v>
      </c>
      <c r="AH98" s="54">
        <v>0</v>
      </c>
      <c r="AI98" s="54">
        <v>0</v>
      </c>
      <c r="AJ98" s="54">
        <v>0</v>
      </c>
      <c r="AK98" s="54">
        <v>0</v>
      </c>
      <c r="AL98" s="54">
        <v>2995.07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23.17</v>
      </c>
      <c r="AS98" s="54">
        <v>0</v>
      </c>
      <c r="AT98" s="54">
        <v>0</v>
      </c>
      <c r="AU98" s="55"/>
    </row>
    <row r="99" spans="1:47" s="161" customFormat="1" ht="15" outlineLevel="1" x14ac:dyDescent="0.25">
      <c r="B99" s="238"/>
      <c r="C99" s="239"/>
      <c r="D99" s="239"/>
      <c r="E99" s="239"/>
      <c r="F99" s="239"/>
      <c r="G99" s="240"/>
      <c r="H99" s="241"/>
      <c r="I99" s="242"/>
      <c r="J99" s="243"/>
      <c r="K99" s="238"/>
      <c r="L99" s="244"/>
      <c r="M99" s="245"/>
      <c r="N99" s="249" t="s">
        <v>592</v>
      </c>
      <c r="O99" s="244"/>
      <c r="P99" s="247"/>
      <c r="Q99" s="245"/>
      <c r="R99" s="244"/>
      <c r="S99" s="244"/>
      <c r="T99" s="244"/>
      <c r="U99" s="245"/>
      <c r="V99" s="248"/>
      <c r="W99" s="248"/>
      <c r="X99" s="248"/>
      <c r="Y99" s="201">
        <f>SUBTOTAL(9,Y98:Y98)</f>
        <v>2995.07</v>
      </c>
      <c r="Z99" s="201">
        <f>SUBTOTAL(9,Z98:Z98)</f>
        <v>23.17</v>
      </c>
      <c r="AA99" s="251">
        <f>SUBTOTAL(9,AA98:AA98)</f>
        <v>2971.9</v>
      </c>
      <c r="AB99" s="251"/>
      <c r="AC99" s="251"/>
      <c r="AD99" s="251"/>
      <c r="AE99" s="251"/>
      <c r="AF99" s="251"/>
      <c r="AG99" s="251"/>
      <c r="AH99" s="251"/>
      <c r="AI99" s="251"/>
      <c r="AJ99" s="251"/>
      <c r="AK99" s="251"/>
      <c r="AL99" s="251">
        <f>SUBTOTAL(9,AL98:AL98)</f>
        <v>2995.07</v>
      </c>
      <c r="AM99" s="251"/>
      <c r="AN99" s="251"/>
      <c r="AO99" s="251"/>
      <c r="AP99" s="251"/>
      <c r="AQ99" s="251"/>
      <c r="AR99" s="251">
        <f>SUBTOTAL(9,AR98:AR98)</f>
        <v>23.17</v>
      </c>
      <c r="AS99" s="251"/>
      <c r="AT99" s="251">
        <f>SUBTOTAL(9,AT98:AT98)</f>
        <v>0</v>
      </c>
      <c r="AU99" s="182"/>
    </row>
    <row r="100" spans="1:47" s="26" customFormat="1" ht="15" outlineLevel="2" x14ac:dyDescent="0.25">
      <c r="A100" s="26">
        <v>30</v>
      </c>
      <c r="B100" s="45">
        <v>18</v>
      </c>
      <c r="C100" s="46" t="s">
        <v>154</v>
      </c>
      <c r="D100" s="46" t="s">
        <v>155</v>
      </c>
      <c r="E100" s="46" t="s">
        <v>156</v>
      </c>
      <c r="F100" s="46" t="s">
        <v>74</v>
      </c>
      <c r="G100" s="47" t="s">
        <v>157</v>
      </c>
      <c r="H100" s="48">
        <v>44439</v>
      </c>
      <c r="I100" s="49" t="s">
        <v>52</v>
      </c>
      <c r="J100" s="50" t="s">
        <v>158</v>
      </c>
      <c r="K100" s="45">
        <v>114</v>
      </c>
      <c r="L100" s="46" t="s">
        <v>159</v>
      </c>
      <c r="M100" s="45" t="s">
        <v>160</v>
      </c>
      <c r="N100" s="51" t="s">
        <v>161</v>
      </c>
      <c r="O100" s="46" t="s">
        <v>162</v>
      </c>
      <c r="P100" s="50" t="s">
        <v>58</v>
      </c>
      <c r="Q100" s="45" t="s">
        <v>163</v>
      </c>
      <c r="R100" s="46">
        <v>202219</v>
      </c>
      <c r="S100" s="46">
        <v>202219</v>
      </c>
      <c r="T100" s="46">
        <v>202219</v>
      </c>
      <c r="U100" s="45" t="s">
        <v>60</v>
      </c>
      <c r="V100" s="51"/>
      <c r="W100" s="56">
        <v>864307</v>
      </c>
      <c r="X100" s="46" t="s">
        <v>62</v>
      </c>
      <c r="Y100" s="53">
        <f t="shared" ref="Y100:Y105" si="27">SUM(AB100:AP100)</f>
        <v>12114.93</v>
      </c>
      <c r="Z100" s="53">
        <f t="shared" ref="Z100:Z105" si="28">SUM(AQ100:AT100)</f>
        <v>1226.45</v>
      </c>
      <c r="AA100" s="54">
        <f t="shared" ref="AA100:AA105" si="29">SUM(Y100-Z100)</f>
        <v>10888.48</v>
      </c>
      <c r="AB100" s="54">
        <v>0</v>
      </c>
      <c r="AC100" s="54">
        <v>0</v>
      </c>
      <c r="AD100" s="54"/>
      <c r="AE100" s="54">
        <v>0</v>
      </c>
      <c r="AF100" s="54">
        <v>0</v>
      </c>
      <c r="AG100" s="54">
        <v>0</v>
      </c>
      <c r="AH100" s="54">
        <v>0</v>
      </c>
      <c r="AI100" s="54">
        <v>0</v>
      </c>
      <c r="AJ100" s="54">
        <v>0</v>
      </c>
      <c r="AK100" s="54">
        <v>0</v>
      </c>
      <c r="AL100" s="54">
        <v>12114.93</v>
      </c>
      <c r="AM100" s="54">
        <v>0</v>
      </c>
      <c r="AN100" s="54">
        <v>0</v>
      </c>
      <c r="AO100" s="54">
        <v>0</v>
      </c>
      <c r="AP100" s="54">
        <v>0</v>
      </c>
      <c r="AQ100" s="54">
        <v>0</v>
      </c>
      <c r="AR100" s="54">
        <v>1226.45</v>
      </c>
      <c r="AS100" s="54">
        <v>0</v>
      </c>
      <c r="AT100" s="54">
        <v>0</v>
      </c>
      <c r="AU100" s="55"/>
    </row>
    <row r="101" spans="1:47" s="4" customFormat="1" ht="15" outlineLevel="2" x14ac:dyDescent="0.25">
      <c r="A101" s="26">
        <v>31</v>
      </c>
      <c r="B101" s="45">
        <v>19</v>
      </c>
      <c r="C101" s="46" t="s">
        <v>164</v>
      </c>
      <c r="D101" s="46" t="s">
        <v>165</v>
      </c>
      <c r="E101" s="46" t="s">
        <v>166</v>
      </c>
      <c r="F101" s="46" t="s">
        <v>125</v>
      </c>
      <c r="G101" s="46" t="s">
        <v>167</v>
      </c>
      <c r="H101" s="48">
        <v>44439</v>
      </c>
      <c r="I101" s="49" t="s">
        <v>52</v>
      </c>
      <c r="J101" s="50" t="s">
        <v>158</v>
      </c>
      <c r="K101" s="45">
        <v>114</v>
      </c>
      <c r="L101" s="46" t="s">
        <v>168</v>
      </c>
      <c r="M101" s="45" t="s">
        <v>115</v>
      </c>
      <c r="N101" s="51" t="s">
        <v>161</v>
      </c>
      <c r="O101" s="46" t="s">
        <v>162</v>
      </c>
      <c r="P101" s="50" t="s">
        <v>58</v>
      </c>
      <c r="Q101" s="45" t="s">
        <v>163</v>
      </c>
      <c r="R101" s="46">
        <v>202219</v>
      </c>
      <c r="S101" s="46">
        <v>202219</v>
      </c>
      <c r="T101" s="46">
        <v>202219</v>
      </c>
      <c r="U101" s="45" t="s">
        <v>60</v>
      </c>
      <c r="V101" s="51"/>
      <c r="W101" s="56">
        <v>127628</v>
      </c>
      <c r="X101" s="46" t="s">
        <v>62</v>
      </c>
      <c r="Y101" s="53">
        <f t="shared" si="27"/>
        <v>9086.5</v>
      </c>
      <c r="Z101" s="53">
        <f t="shared" si="28"/>
        <v>674.55</v>
      </c>
      <c r="AA101" s="54">
        <f t="shared" si="29"/>
        <v>8411.9500000000007</v>
      </c>
      <c r="AB101" s="54">
        <v>0</v>
      </c>
      <c r="AC101" s="54">
        <v>0</v>
      </c>
      <c r="AD101" s="54"/>
      <c r="AE101" s="54">
        <v>0</v>
      </c>
      <c r="AF101" s="54">
        <v>0</v>
      </c>
      <c r="AG101" s="54">
        <v>0</v>
      </c>
      <c r="AH101" s="54">
        <v>0</v>
      </c>
      <c r="AI101" s="54">
        <v>0</v>
      </c>
      <c r="AJ101" s="54">
        <v>0</v>
      </c>
      <c r="AK101" s="54">
        <v>0</v>
      </c>
      <c r="AL101" s="54">
        <v>9086.5</v>
      </c>
      <c r="AM101" s="54">
        <v>0</v>
      </c>
      <c r="AN101" s="54">
        <v>0</v>
      </c>
      <c r="AO101" s="54">
        <v>0</v>
      </c>
      <c r="AP101" s="54">
        <v>0</v>
      </c>
      <c r="AQ101" s="54">
        <v>0</v>
      </c>
      <c r="AR101" s="54">
        <v>674.55</v>
      </c>
      <c r="AS101" s="54">
        <v>0</v>
      </c>
      <c r="AT101" s="54">
        <v>0</v>
      </c>
      <c r="AU101" s="55"/>
    </row>
    <row r="102" spans="1:47" s="4" customFormat="1" ht="15" outlineLevel="2" x14ac:dyDescent="0.25">
      <c r="A102" s="26">
        <v>32</v>
      </c>
      <c r="B102" s="45">
        <v>21</v>
      </c>
      <c r="C102" s="46" t="s">
        <v>174</v>
      </c>
      <c r="D102" s="46" t="s">
        <v>175</v>
      </c>
      <c r="E102" s="46" t="s">
        <v>176</v>
      </c>
      <c r="F102" s="46" t="s">
        <v>65</v>
      </c>
      <c r="G102" s="47" t="s">
        <v>177</v>
      </c>
      <c r="H102" s="48">
        <v>44439</v>
      </c>
      <c r="I102" s="49" t="s">
        <v>52</v>
      </c>
      <c r="J102" s="50" t="s">
        <v>158</v>
      </c>
      <c r="K102" s="45">
        <v>114</v>
      </c>
      <c r="L102" s="46" t="s">
        <v>178</v>
      </c>
      <c r="M102" s="45" t="s">
        <v>115</v>
      </c>
      <c r="N102" s="51" t="s">
        <v>161</v>
      </c>
      <c r="O102" s="46" t="s">
        <v>162</v>
      </c>
      <c r="P102" s="50" t="s">
        <v>58</v>
      </c>
      <c r="Q102" s="45" t="s">
        <v>163</v>
      </c>
      <c r="R102" s="46">
        <v>202219</v>
      </c>
      <c r="S102" s="46">
        <v>202219</v>
      </c>
      <c r="T102" s="46">
        <v>202219</v>
      </c>
      <c r="U102" s="45" t="s">
        <v>60</v>
      </c>
      <c r="V102" s="51"/>
      <c r="W102" s="56">
        <v>426334</v>
      </c>
      <c r="X102" s="46" t="s">
        <v>62</v>
      </c>
      <c r="Y102" s="53">
        <f t="shared" si="27"/>
        <v>9086.5</v>
      </c>
      <c r="Z102" s="53">
        <f t="shared" si="28"/>
        <v>674.55</v>
      </c>
      <c r="AA102" s="54">
        <f t="shared" si="29"/>
        <v>8411.9500000000007</v>
      </c>
      <c r="AB102" s="54">
        <v>0</v>
      </c>
      <c r="AC102" s="54">
        <v>0</v>
      </c>
      <c r="AD102" s="54"/>
      <c r="AE102" s="54">
        <v>0</v>
      </c>
      <c r="AF102" s="54">
        <v>0</v>
      </c>
      <c r="AG102" s="54">
        <v>0</v>
      </c>
      <c r="AH102" s="54">
        <v>0</v>
      </c>
      <c r="AI102" s="54">
        <v>0</v>
      </c>
      <c r="AJ102" s="54">
        <v>0</v>
      </c>
      <c r="AK102" s="54">
        <v>0</v>
      </c>
      <c r="AL102" s="54">
        <v>9086.5</v>
      </c>
      <c r="AM102" s="54">
        <v>0</v>
      </c>
      <c r="AN102" s="54">
        <v>0</v>
      </c>
      <c r="AO102" s="54">
        <v>0</v>
      </c>
      <c r="AP102" s="54">
        <v>0</v>
      </c>
      <c r="AQ102" s="54">
        <v>0</v>
      </c>
      <c r="AR102" s="54">
        <v>674.55</v>
      </c>
      <c r="AS102" s="54">
        <v>0</v>
      </c>
      <c r="AT102" s="54">
        <v>0</v>
      </c>
      <c r="AU102" s="55"/>
    </row>
    <row r="103" spans="1:47" s="26" customFormat="1" ht="15" outlineLevel="2" x14ac:dyDescent="0.25">
      <c r="A103" s="26">
        <v>33</v>
      </c>
      <c r="B103" s="45">
        <v>22</v>
      </c>
      <c r="C103" s="46" t="s">
        <v>179</v>
      </c>
      <c r="D103" s="46" t="s">
        <v>180</v>
      </c>
      <c r="E103" s="46" t="s">
        <v>132</v>
      </c>
      <c r="F103" s="46" t="s">
        <v>181</v>
      </c>
      <c r="G103" s="47" t="s">
        <v>182</v>
      </c>
      <c r="H103" s="48">
        <v>44439</v>
      </c>
      <c r="I103" s="49" t="s">
        <v>52</v>
      </c>
      <c r="J103" s="50" t="s">
        <v>158</v>
      </c>
      <c r="K103" s="45">
        <v>114</v>
      </c>
      <c r="L103" s="46" t="s">
        <v>183</v>
      </c>
      <c r="M103" s="45" t="s">
        <v>115</v>
      </c>
      <c r="N103" s="51" t="s">
        <v>161</v>
      </c>
      <c r="O103" s="46" t="s">
        <v>162</v>
      </c>
      <c r="P103" s="50" t="s">
        <v>58</v>
      </c>
      <c r="Q103" s="45" t="s">
        <v>163</v>
      </c>
      <c r="R103" s="46">
        <v>202219</v>
      </c>
      <c r="S103" s="46">
        <v>202219</v>
      </c>
      <c r="T103" s="46">
        <v>202219</v>
      </c>
      <c r="U103" s="45" t="s">
        <v>60</v>
      </c>
      <c r="V103" s="51"/>
      <c r="W103" s="56">
        <v>864324</v>
      </c>
      <c r="X103" s="46" t="s">
        <v>62</v>
      </c>
      <c r="Y103" s="53">
        <f t="shared" si="27"/>
        <v>9086.5</v>
      </c>
      <c r="Z103" s="53">
        <f t="shared" si="28"/>
        <v>674.55</v>
      </c>
      <c r="AA103" s="54">
        <f t="shared" si="29"/>
        <v>8411.9500000000007</v>
      </c>
      <c r="AB103" s="54">
        <v>0</v>
      </c>
      <c r="AC103" s="54">
        <v>0</v>
      </c>
      <c r="AD103" s="54"/>
      <c r="AE103" s="54">
        <v>0</v>
      </c>
      <c r="AF103" s="54" t="s">
        <v>184</v>
      </c>
      <c r="AG103" s="54">
        <v>0</v>
      </c>
      <c r="AH103" s="54">
        <v>0</v>
      </c>
      <c r="AI103" s="54">
        <v>0</v>
      </c>
      <c r="AJ103" s="54">
        <v>0</v>
      </c>
      <c r="AK103" s="54">
        <v>0</v>
      </c>
      <c r="AL103" s="54">
        <v>9086.5</v>
      </c>
      <c r="AM103" s="54">
        <v>0</v>
      </c>
      <c r="AN103" s="54">
        <v>0</v>
      </c>
      <c r="AO103" s="54">
        <v>0</v>
      </c>
      <c r="AP103" s="54">
        <v>0</v>
      </c>
      <c r="AQ103" s="54">
        <v>0</v>
      </c>
      <c r="AR103" s="54">
        <v>674.55</v>
      </c>
      <c r="AS103" s="54">
        <v>0</v>
      </c>
      <c r="AT103" s="54">
        <v>0</v>
      </c>
      <c r="AU103" s="55"/>
    </row>
    <row r="104" spans="1:47" s="26" customFormat="1" ht="15" outlineLevel="2" x14ac:dyDescent="0.25">
      <c r="A104" s="26">
        <v>34</v>
      </c>
      <c r="B104" s="45">
        <v>63</v>
      </c>
      <c r="C104" s="46" t="s">
        <v>397</v>
      </c>
      <c r="D104" s="46" t="s">
        <v>398</v>
      </c>
      <c r="E104" s="46" t="s">
        <v>399</v>
      </c>
      <c r="F104" s="46" t="s">
        <v>400</v>
      </c>
      <c r="G104" s="47" t="s">
        <v>401</v>
      </c>
      <c r="H104" s="48">
        <v>44501</v>
      </c>
      <c r="I104" s="49" t="s">
        <v>52</v>
      </c>
      <c r="J104" s="50" t="s">
        <v>158</v>
      </c>
      <c r="K104" s="45">
        <v>114</v>
      </c>
      <c r="L104" s="46" t="s">
        <v>402</v>
      </c>
      <c r="M104" s="45" t="s">
        <v>115</v>
      </c>
      <c r="N104" s="51" t="s">
        <v>161</v>
      </c>
      <c r="O104" s="46" t="s">
        <v>162</v>
      </c>
      <c r="P104" s="50" t="s">
        <v>58</v>
      </c>
      <c r="Q104" s="45" t="s">
        <v>163</v>
      </c>
      <c r="R104" s="46">
        <v>202219</v>
      </c>
      <c r="S104" s="46">
        <v>202219</v>
      </c>
      <c r="T104" s="46">
        <v>202219</v>
      </c>
      <c r="U104" s="45" t="s">
        <v>60</v>
      </c>
      <c r="V104" s="51"/>
      <c r="W104" s="51" t="s">
        <v>403</v>
      </c>
      <c r="X104" s="46" t="s">
        <v>62</v>
      </c>
      <c r="Y104" s="53">
        <f t="shared" si="27"/>
        <v>13085.45</v>
      </c>
      <c r="Z104" s="53">
        <f t="shared" si="28"/>
        <v>1631.82</v>
      </c>
      <c r="AA104" s="54">
        <f t="shared" si="29"/>
        <v>11453.630000000001</v>
      </c>
      <c r="AB104" s="54">
        <v>0</v>
      </c>
      <c r="AC104" s="54">
        <v>0</v>
      </c>
      <c r="AD104" s="54"/>
      <c r="AE104" s="54">
        <v>0</v>
      </c>
      <c r="AF104" s="54">
        <v>0</v>
      </c>
      <c r="AG104" s="54">
        <v>0</v>
      </c>
      <c r="AH104" s="54">
        <v>0</v>
      </c>
      <c r="AI104" s="54">
        <v>0</v>
      </c>
      <c r="AJ104" s="54">
        <v>0</v>
      </c>
      <c r="AK104" s="54">
        <v>0</v>
      </c>
      <c r="AL104" s="54">
        <v>13085.45</v>
      </c>
      <c r="AM104" s="54">
        <v>0</v>
      </c>
      <c r="AN104" s="54">
        <v>0</v>
      </c>
      <c r="AO104" s="54">
        <v>0</v>
      </c>
      <c r="AP104" s="54">
        <v>0</v>
      </c>
      <c r="AQ104" s="54">
        <v>0</v>
      </c>
      <c r="AR104" s="54">
        <v>1631.82</v>
      </c>
      <c r="AS104" s="54">
        <v>0</v>
      </c>
      <c r="AT104" s="54">
        <v>0</v>
      </c>
      <c r="AU104" s="55"/>
    </row>
    <row r="105" spans="1:47" s="26" customFormat="1" ht="15" outlineLevel="2" x14ac:dyDescent="0.25">
      <c r="A105" s="26">
        <v>35</v>
      </c>
      <c r="B105" s="45">
        <v>79</v>
      </c>
      <c r="C105" s="46" t="s">
        <v>476</v>
      </c>
      <c r="D105" s="46" t="s">
        <v>477</v>
      </c>
      <c r="E105" s="46" t="s">
        <v>478</v>
      </c>
      <c r="F105" s="46" t="s">
        <v>425</v>
      </c>
      <c r="G105" s="47" t="s">
        <v>479</v>
      </c>
      <c r="H105" s="48">
        <v>44757</v>
      </c>
      <c r="I105" s="49" t="s">
        <v>52</v>
      </c>
      <c r="J105" s="50" t="s">
        <v>158</v>
      </c>
      <c r="K105" s="45">
        <v>114</v>
      </c>
      <c r="L105" s="46" t="s">
        <v>480</v>
      </c>
      <c r="M105" s="45" t="s">
        <v>160</v>
      </c>
      <c r="N105" s="51" t="s">
        <v>161</v>
      </c>
      <c r="O105" s="46" t="s">
        <v>162</v>
      </c>
      <c r="P105" s="50" t="s">
        <v>58</v>
      </c>
      <c r="Q105" s="45" t="s">
        <v>163</v>
      </c>
      <c r="R105" s="46">
        <v>202219</v>
      </c>
      <c r="S105" s="46">
        <v>202219</v>
      </c>
      <c r="T105" s="46">
        <v>202219</v>
      </c>
      <c r="U105" s="45" t="s">
        <v>60</v>
      </c>
      <c r="V105" s="62"/>
      <c r="W105" s="62"/>
      <c r="X105" s="62" t="s">
        <v>62</v>
      </c>
      <c r="Y105" s="53">
        <f t="shared" si="27"/>
        <v>5259.27</v>
      </c>
      <c r="Z105" s="53">
        <f t="shared" si="28"/>
        <v>258.14999999999998</v>
      </c>
      <c r="AA105" s="54">
        <f t="shared" si="29"/>
        <v>5001.1200000000008</v>
      </c>
      <c r="AB105" s="54">
        <v>0</v>
      </c>
      <c r="AC105" s="54">
        <v>0</v>
      </c>
      <c r="AD105" s="54"/>
      <c r="AE105" s="54">
        <v>0</v>
      </c>
      <c r="AF105" s="54">
        <v>0</v>
      </c>
      <c r="AG105" s="54">
        <v>0</v>
      </c>
      <c r="AH105" s="54">
        <v>0</v>
      </c>
      <c r="AI105" s="54">
        <v>0</v>
      </c>
      <c r="AJ105" s="54">
        <v>0</v>
      </c>
      <c r="AK105" s="54">
        <v>0</v>
      </c>
      <c r="AL105" s="54">
        <v>5259.27</v>
      </c>
      <c r="AM105" s="54">
        <v>0</v>
      </c>
      <c r="AN105" s="54">
        <v>0</v>
      </c>
      <c r="AO105" s="54">
        <v>0</v>
      </c>
      <c r="AP105" s="54">
        <v>0</v>
      </c>
      <c r="AQ105" s="54">
        <v>0</v>
      </c>
      <c r="AR105" s="54">
        <v>258.14999999999998</v>
      </c>
      <c r="AS105" s="54">
        <v>0</v>
      </c>
      <c r="AT105" s="54">
        <v>0</v>
      </c>
      <c r="AU105" s="55"/>
    </row>
    <row r="106" spans="1:47" s="161" customFormat="1" ht="15" outlineLevel="1" x14ac:dyDescent="0.25">
      <c r="B106" s="238"/>
      <c r="C106" s="239"/>
      <c r="D106" s="239"/>
      <c r="E106" s="239"/>
      <c r="F106" s="239"/>
      <c r="G106" s="240"/>
      <c r="H106" s="241"/>
      <c r="I106" s="242"/>
      <c r="J106" s="243"/>
      <c r="K106" s="238"/>
      <c r="L106" s="244"/>
      <c r="M106" s="245"/>
      <c r="N106" s="249" t="s">
        <v>593</v>
      </c>
      <c r="O106" s="244"/>
      <c r="P106" s="247"/>
      <c r="Q106" s="245"/>
      <c r="R106" s="244"/>
      <c r="S106" s="244"/>
      <c r="T106" s="244"/>
      <c r="U106" s="245"/>
      <c r="V106" s="248"/>
      <c r="W106" s="248"/>
      <c r="X106" s="248"/>
      <c r="Y106" s="201">
        <f>SUBTOTAL(9,Y100:Y105)</f>
        <v>57719.150000000009</v>
      </c>
      <c r="Z106" s="201">
        <f>SUBTOTAL(9,Z100:Z105)</f>
        <v>5140.07</v>
      </c>
      <c r="AA106" s="251">
        <f>SUBTOTAL(9,AA100:AA105)</f>
        <v>52579.080000000009</v>
      </c>
      <c r="AB106" s="251"/>
      <c r="AC106" s="251"/>
      <c r="AD106" s="251"/>
      <c r="AE106" s="251"/>
      <c r="AF106" s="251"/>
      <c r="AG106" s="251"/>
      <c r="AH106" s="251"/>
      <c r="AI106" s="251"/>
      <c r="AJ106" s="251"/>
      <c r="AK106" s="251"/>
      <c r="AL106" s="251">
        <f>SUBTOTAL(9,AL100:AL105)</f>
        <v>57719.150000000009</v>
      </c>
      <c r="AM106" s="251"/>
      <c r="AN106" s="251"/>
      <c r="AO106" s="251"/>
      <c r="AP106" s="251"/>
      <c r="AQ106" s="251"/>
      <c r="AR106" s="251">
        <f>SUBTOTAL(9,AR100:AR105)</f>
        <v>5140.07</v>
      </c>
      <c r="AS106" s="251"/>
      <c r="AT106" s="251">
        <f>SUBTOTAL(9,AT100:AT105)</f>
        <v>0</v>
      </c>
      <c r="AU106" s="182"/>
    </row>
    <row r="107" spans="1:47" s="26" customFormat="1" ht="15" outlineLevel="2" x14ac:dyDescent="0.25">
      <c r="A107" s="26">
        <v>18</v>
      </c>
      <c r="B107" s="45">
        <v>25</v>
      </c>
      <c r="C107" s="46" t="s">
        <v>196</v>
      </c>
      <c r="D107" s="46" t="s">
        <v>197</v>
      </c>
      <c r="E107" s="46" t="s">
        <v>198</v>
      </c>
      <c r="F107" s="46" t="s">
        <v>199</v>
      </c>
      <c r="G107" s="47" t="s">
        <v>200</v>
      </c>
      <c r="H107" s="48">
        <v>44439</v>
      </c>
      <c r="I107" s="49" t="s">
        <v>52</v>
      </c>
      <c r="J107" s="50" t="s">
        <v>158</v>
      </c>
      <c r="K107" s="45">
        <v>114</v>
      </c>
      <c r="L107" s="46" t="s">
        <v>201</v>
      </c>
      <c r="M107" s="45" t="s">
        <v>160</v>
      </c>
      <c r="N107" s="51" t="s">
        <v>202</v>
      </c>
      <c r="O107" s="46" t="s">
        <v>203</v>
      </c>
      <c r="P107" s="50" t="s">
        <v>58</v>
      </c>
      <c r="Q107" s="45" t="s">
        <v>163</v>
      </c>
      <c r="R107" s="46">
        <v>202219</v>
      </c>
      <c r="S107" s="46">
        <v>202219</v>
      </c>
      <c r="T107" s="46">
        <v>202219</v>
      </c>
      <c r="U107" s="45" t="s">
        <v>60</v>
      </c>
      <c r="V107" s="51"/>
      <c r="W107" s="56">
        <v>815900</v>
      </c>
      <c r="X107" s="46" t="s">
        <v>62</v>
      </c>
      <c r="Y107" s="53">
        <f>SUM(AB107:AP107)</f>
        <v>13085.45</v>
      </c>
      <c r="Z107" s="53">
        <f>SUM(AQ107:AT107)</f>
        <v>1631.82</v>
      </c>
      <c r="AA107" s="54">
        <f>SUM(Y107-Z107)</f>
        <v>11453.630000000001</v>
      </c>
      <c r="AB107" s="54">
        <v>0</v>
      </c>
      <c r="AC107" s="54">
        <v>0</v>
      </c>
      <c r="AD107" s="54"/>
      <c r="AE107" s="54">
        <v>0</v>
      </c>
      <c r="AF107" s="54">
        <v>0</v>
      </c>
      <c r="AG107" s="54">
        <v>0</v>
      </c>
      <c r="AH107" s="54">
        <v>0</v>
      </c>
      <c r="AI107" s="54">
        <v>0</v>
      </c>
      <c r="AJ107" s="54">
        <v>0</v>
      </c>
      <c r="AK107" s="54">
        <v>0</v>
      </c>
      <c r="AL107" s="54">
        <v>13085.45</v>
      </c>
      <c r="AM107" s="54">
        <v>0</v>
      </c>
      <c r="AN107" s="54">
        <v>0</v>
      </c>
      <c r="AO107" s="54">
        <v>0</v>
      </c>
      <c r="AP107" s="54">
        <v>0</v>
      </c>
      <c r="AQ107" s="54">
        <v>0</v>
      </c>
      <c r="AR107" s="54">
        <v>1631.82</v>
      </c>
      <c r="AS107" s="54">
        <v>0</v>
      </c>
      <c r="AT107" s="54">
        <v>0</v>
      </c>
      <c r="AU107" s="55"/>
    </row>
    <row r="108" spans="1:47" s="26" customFormat="1" ht="15" outlineLevel="2" x14ac:dyDescent="0.25">
      <c r="A108" s="26">
        <v>19</v>
      </c>
      <c r="B108" s="45">
        <v>26</v>
      </c>
      <c r="C108" s="46" t="s">
        <v>204</v>
      </c>
      <c r="D108" s="46" t="s">
        <v>205</v>
      </c>
      <c r="E108" s="46" t="s">
        <v>187</v>
      </c>
      <c r="F108" s="46" t="s">
        <v>74</v>
      </c>
      <c r="G108" s="47" t="s">
        <v>206</v>
      </c>
      <c r="H108" s="48">
        <v>44439</v>
      </c>
      <c r="I108" s="49" t="s">
        <v>52</v>
      </c>
      <c r="J108" s="50" t="s">
        <v>158</v>
      </c>
      <c r="K108" s="45">
        <v>114</v>
      </c>
      <c r="L108" s="46" t="s">
        <v>207</v>
      </c>
      <c r="M108" s="45" t="s">
        <v>115</v>
      </c>
      <c r="N108" s="51" t="s">
        <v>202</v>
      </c>
      <c r="O108" s="46" t="s">
        <v>203</v>
      </c>
      <c r="P108" s="50" t="s">
        <v>58</v>
      </c>
      <c r="Q108" s="45" t="s">
        <v>163</v>
      </c>
      <c r="R108" s="46">
        <v>202219</v>
      </c>
      <c r="S108" s="46">
        <v>202219</v>
      </c>
      <c r="T108" s="46">
        <v>202219</v>
      </c>
      <c r="U108" s="45" t="s">
        <v>60</v>
      </c>
      <c r="V108" s="51"/>
      <c r="W108" s="56">
        <v>864358</v>
      </c>
      <c r="X108" s="46" t="s">
        <v>62</v>
      </c>
      <c r="Y108" s="53">
        <f>SUM(AB108:AP108)</f>
        <v>9414.85</v>
      </c>
      <c r="Z108" s="53">
        <f>SUM(AQ108:AT108)</f>
        <v>710.27</v>
      </c>
      <c r="AA108" s="54">
        <f>SUM(Y108-Z108)</f>
        <v>8704.58</v>
      </c>
      <c r="AB108" s="54">
        <v>0</v>
      </c>
      <c r="AC108" s="54">
        <v>0</v>
      </c>
      <c r="AD108" s="54"/>
      <c r="AE108" s="54">
        <v>0</v>
      </c>
      <c r="AF108" s="54">
        <v>0</v>
      </c>
      <c r="AG108" s="54">
        <v>0</v>
      </c>
      <c r="AH108" s="54">
        <v>0</v>
      </c>
      <c r="AI108" s="54">
        <v>0</v>
      </c>
      <c r="AJ108" s="54">
        <v>0</v>
      </c>
      <c r="AK108" s="54">
        <v>0</v>
      </c>
      <c r="AL108" s="54">
        <v>9414.85</v>
      </c>
      <c r="AM108" s="54">
        <v>0</v>
      </c>
      <c r="AN108" s="54">
        <v>0</v>
      </c>
      <c r="AO108" s="54">
        <v>0</v>
      </c>
      <c r="AP108" s="54">
        <v>0</v>
      </c>
      <c r="AQ108" s="54">
        <v>0</v>
      </c>
      <c r="AR108" s="54">
        <v>710.27</v>
      </c>
      <c r="AS108" s="54">
        <v>0</v>
      </c>
      <c r="AT108" s="54">
        <v>0</v>
      </c>
      <c r="AU108" s="55"/>
    </row>
    <row r="109" spans="1:47" s="26" customFormat="1" ht="15" outlineLevel="2" x14ac:dyDescent="0.25">
      <c r="A109" s="26">
        <v>20</v>
      </c>
      <c r="B109" s="45">
        <v>27</v>
      </c>
      <c r="C109" s="46" t="s">
        <v>208</v>
      </c>
      <c r="D109" s="46" t="s">
        <v>209</v>
      </c>
      <c r="E109" s="46" t="s">
        <v>74</v>
      </c>
      <c r="F109" s="46" t="s">
        <v>210</v>
      </c>
      <c r="G109" s="47" t="s">
        <v>211</v>
      </c>
      <c r="H109" s="48">
        <v>44439</v>
      </c>
      <c r="I109" s="49" t="s">
        <v>52</v>
      </c>
      <c r="J109" s="50" t="s">
        <v>158</v>
      </c>
      <c r="K109" s="45">
        <v>114</v>
      </c>
      <c r="L109" s="46" t="s">
        <v>207</v>
      </c>
      <c r="M109" s="45" t="s">
        <v>115</v>
      </c>
      <c r="N109" s="51" t="s">
        <v>202</v>
      </c>
      <c r="O109" s="46" t="s">
        <v>203</v>
      </c>
      <c r="P109" s="50" t="s">
        <v>58</v>
      </c>
      <c r="Q109" s="45" t="s">
        <v>163</v>
      </c>
      <c r="R109" s="46">
        <v>202219</v>
      </c>
      <c r="S109" s="46">
        <v>202219</v>
      </c>
      <c r="T109" s="46">
        <v>202219</v>
      </c>
      <c r="U109" s="45" t="s">
        <v>60</v>
      </c>
      <c r="V109" s="51"/>
      <c r="W109" s="56">
        <v>666976</v>
      </c>
      <c r="X109" s="46" t="s">
        <v>62</v>
      </c>
      <c r="Y109" s="53">
        <f>SUM(AB109:AP109)</f>
        <v>9414.85</v>
      </c>
      <c r="Z109" s="53">
        <f>SUM(AQ109:AT109)</f>
        <v>710.27</v>
      </c>
      <c r="AA109" s="54">
        <f>SUM(Y109-Z109)</f>
        <v>8704.58</v>
      </c>
      <c r="AB109" s="54">
        <v>0</v>
      </c>
      <c r="AC109" s="54">
        <v>0</v>
      </c>
      <c r="AD109" s="54"/>
      <c r="AE109" s="54">
        <v>0</v>
      </c>
      <c r="AF109" s="54">
        <v>0</v>
      </c>
      <c r="AG109" s="54">
        <v>0</v>
      </c>
      <c r="AH109" s="54">
        <v>0</v>
      </c>
      <c r="AI109" s="54">
        <v>0</v>
      </c>
      <c r="AJ109" s="54">
        <v>0</v>
      </c>
      <c r="AK109" s="54">
        <v>0</v>
      </c>
      <c r="AL109" s="54">
        <v>9414.85</v>
      </c>
      <c r="AM109" s="54">
        <v>0</v>
      </c>
      <c r="AN109" s="54">
        <v>0</v>
      </c>
      <c r="AO109" s="54">
        <v>0</v>
      </c>
      <c r="AP109" s="54">
        <v>0</v>
      </c>
      <c r="AQ109" s="54">
        <v>0</v>
      </c>
      <c r="AR109" s="54">
        <v>710.27</v>
      </c>
      <c r="AS109" s="54">
        <v>0</v>
      </c>
      <c r="AT109" s="54">
        <v>0</v>
      </c>
      <c r="AU109" s="55"/>
    </row>
    <row r="110" spans="1:47" s="26" customFormat="1" ht="15" outlineLevel="2" x14ac:dyDescent="0.25">
      <c r="A110" s="26">
        <v>21</v>
      </c>
      <c r="B110" s="45">
        <v>64</v>
      </c>
      <c r="C110" s="46" t="s">
        <v>404</v>
      </c>
      <c r="D110" s="46" t="s">
        <v>405</v>
      </c>
      <c r="E110" s="46" t="s">
        <v>74</v>
      </c>
      <c r="F110" s="46" t="s">
        <v>406</v>
      </c>
      <c r="G110" s="47" t="s">
        <v>407</v>
      </c>
      <c r="H110" s="48">
        <v>44516</v>
      </c>
      <c r="I110" s="49" t="s">
        <v>52</v>
      </c>
      <c r="J110" s="50" t="s">
        <v>158</v>
      </c>
      <c r="K110" s="45">
        <v>114</v>
      </c>
      <c r="L110" s="46" t="s">
        <v>408</v>
      </c>
      <c r="M110" s="45" t="s">
        <v>115</v>
      </c>
      <c r="N110" s="51" t="s">
        <v>202</v>
      </c>
      <c r="O110" s="46" t="s">
        <v>203</v>
      </c>
      <c r="P110" s="50" t="s">
        <v>58</v>
      </c>
      <c r="Q110" s="45" t="s">
        <v>163</v>
      </c>
      <c r="R110" s="46">
        <v>202219</v>
      </c>
      <c r="S110" s="46">
        <v>202219</v>
      </c>
      <c r="T110" s="46">
        <v>202219</v>
      </c>
      <c r="U110" s="45" t="s">
        <v>60</v>
      </c>
      <c r="V110" s="51"/>
      <c r="W110" s="56">
        <v>189423</v>
      </c>
      <c r="X110" s="46" t="s">
        <v>62</v>
      </c>
      <c r="Y110" s="53">
        <f>SUM(AB110:AP110)</f>
        <v>9414.85</v>
      </c>
      <c r="Z110" s="53">
        <f>SUM(AQ110:AT110)</f>
        <v>710.27</v>
      </c>
      <c r="AA110" s="54">
        <f>SUM(Y110-Z110)</f>
        <v>8704.58</v>
      </c>
      <c r="AB110" s="54">
        <v>0</v>
      </c>
      <c r="AC110" s="54">
        <v>0</v>
      </c>
      <c r="AD110" s="54"/>
      <c r="AE110" s="54">
        <v>0</v>
      </c>
      <c r="AF110" s="54">
        <v>0</v>
      </c>
      <c r="AG110" s="54">
        <v>0</v>
      </c>
      <c r="AH110" s="54">
        <v>0</v>
      </c>
      <c r="AI110" s="54">
        <v>0</v>
      </c>
      <c r="AJ110" s="54">
        <v>0</v>
      </c>
      <c r="AK110" s="54">
        <v>0</v>
      </c>
      <c r="AL110" s="54">
        <v>9414.85</v>
      </c>
      <c r="AM110" s="54">
        <v>0</v>
      </c>
      <c r="AN110" s="54">
        <v>0</v>
      </c>
      <c r="AO110" s="54">
        <v>0</v>
      </c>
      <c r="AP110" s="54">
        <v>0</v>
      </c>
      <c r="AQ110" s="54">
        <v>0</v>
      </c>
      <c r="AR110" s="54">
        <v>710.27</v>
      </c>
      <c r="AS110" s="54">
        <v>0</v>
      </c>
      <c r="AT110" s="54">
        <v>0</v>
      </c>
      <c r="AU110" s="55"/>
    </row>
    <row r="111" spans="1:47" s="161" customFormat="1" ht="15" outlineLevel="1" x14ac:dyDescent="0.25">
      <c r="B111" s="238"/>
      <c r="C111" s="239"/>
      <c r="D111" s="239"/>
      <c r="E111" s="239"/>
      <c r="F111" s="239"/>
      <c r="G111" s="240"/>
      <c r="H111" s="241"/>
      <c r="I111" s="242"/>
      <c r="J111" s="243"/>
      <c r="K111" s="238"/>
      <c r="L111" s="244"/>
      <c r="M111" s="245"/>
      <c r="N111" s="249" t="s">
        <v>594</v>
      </c>
      <c r="O111" s="244"/>
      <c r="P111" s="247"/>
      <c r="Q111" s="245"/>
      <c r="R111" s="244"/>
      <c r="S111" s="244"/>
      <c r="T111" s="244"/>
      <c r="U111" s="245"/>
      <c r="V111" s="249"/>
      <c r="W111" s="250"/>
      <c r="X111" s="244"/>
      <c r="Y111" s="201">
        <f>SUBTOTAL(9,Y107:Y110)</f>
        <v>41330</v>
      </c>
      <c r="Z111" s="201">
        <f>SUBTOTAL(9,Z107:Z110)</f>
        <v>3762.63</v>
      </c>
      <c r="AA111" s="251">
        <f>SUBTOTAL(9,AA107:AA110)</f>
        <v>37567.370000000003</v>
      </c>
      <c r="AB111" s="251"/>
      <c r="AC111" s="251"/>
      <c r="AD111" s="251"/>
      <c r="AE111" s="251"/>
      <c r="AF111" s="251"/>
      <c r="AG111" s="251"/>
      <c r="AH111" s="251"/>
      <c r="AI111" s="251"/>
      <c r="AJ111" s="251"/>
      <c r="AK111" s="251"/>
      <c r="AL111" s="251">
        <f>SUBTOTAL(9,AL107:AL110)</f>
        <v>41330</v>
      </c>
      <c r="AM111" s="251"/>
      <c r="AN111" s="251"/>
      <c r="AO111" s="251"/>
      <c r="AP111" s="251"/>
      <c r="AQ111" s="251"/>
      <c r="AR111" s="251">
        <f>SUBTOTAL(9,AR107:AR110)</f>
        <v>3762.63</v>
      </c>
      <c r="AS111" s="251"/>
      <c r="AT111" s="251">
        <f>SUBTOTAL(9,AT107:AT110)</f>
        <v>0</v>
      </c>
      <c r="AU111" s="182"/>
    </row>
    <row r="112" spans="1:47" s="26" customFormat="1" ht="15" outlineLevel="2" x14ac:dyDescent="0.25">
      <c r="A112" s="26">
        <v>80</v>
      </c>
      <c r="B112" s="45">
        <v>65</v>
      </c>
      <c r="C112" s="46" t="s">
        <v>409</v>
      </c>
      <c r="D112" s="46" t="s">
        <v>410</v>
      </c>
      <c r="E112" s="46" t="s">
        <v>74</v>
      </c>
      <c r="F112" s="46" t="s">
        <v>411</v>
      </c>
      <c r="G112" s="47" t="s">
        <v>412</v>
      </c>
      <c r="H112" s="48">
        <v>44608</v>
      </c>
      <c r="I112" s="49" t="s">
        <v>52</v>
      </c>
      <c r="J112" s="50" t="s">
        <v>158</v>
      </c>
      <c r="K112" s="45">
        <v>114</v>
      </c>
      <c r="L112" s="46" t="s">
        <v>413</v>
      </c>
      <c r="M112" s="45" t="s">
        <v>160</v>
      </c>
      <c r="N112" s="51" t="s">
        <v>414</v>
      </c>
      <c r="O112" s="46" t="s">
        <v>415</v>
      </c>
      <c r="P112" s="50" t="s">
        <v>58</v>
      </c>
      <c r="Q112" s="45" t="s">
        <v>163</v>
      </c>
      <c r="R112" s="46">
        <v>202219</v>
      </c>
      <c r="S112" s="46">
        <v>202219</v>
      </c>
      <c r="T112" s="46">
        <v>202219</v>
      </c>
      <c r="U112" s="45" t="s">
        <v>60</v>
      </c>
      <c r="V112" s="51"/>
      <c r="W112" s="51" t="s">
        <v>416</v>
      </c>
      <c r="X112" s="46" t="s">
        <v>62</v>
      </c>
      <c r="Y112" s="53">
        <f>SUM(AB112:AP112)</f>
        <v>12970.97</v>
      </c>
      <c r="Z112" s="53">
        <f>SUM(AQ112:AT112)</f>
        <v>1807.12</v>
      </c>
      <c r="AA112" s="54">
        <f>SUM(Y112-Z112)</f>
        <v>11163.849999999999</v>
      </c>
      <c r="AB112" s="54">
        <v>0</v>
      </c>
      <c r="AC112" s="54">
        <v>0</v>
      </c>
      <c r="AD112" s="54"/>
      <c r="AE112" s="54">
        <v>0</v>
      </c>
      <c r="AF112" s="54">
        <v>0</v>
      </c>
      <c r="AG112" s="54">
        <v>0</v>
      </c>
      <c r="AH112" s="54">
        <v>0</v>
      </c>
      <c r="AI112" s="54">
        <v>0</v>
      </c>
      <c r="AJ112" s="54">
        <v>0</v>
      </c>
      <c r="AK112" s="54">
        <v>0</v>
      </c>
      <c r="AL112" s="54">
        <v>12970.97</v>
      </c>
      <c r="AM112" s="54">
        <v>0</v>
      </c>
      <c r="AN112" s="54">
        <v>0</v>
      </c>
      <c r="AO112" s="54">
        <v>0</v>
      </c>
      <c r="AP112" s="54">
        <v>0</v>
      </c>
      <c r="AQ112" s="54">
        <v>0</v>
      </c>
      <c r="AR112" s="54">
        <v>1807.12</v>
      </c>
      <c r="AS112" s="54">
        <v>0</v>
      </c>
      <c r="AT112" s="54">
        <v>0</v>
      </c>
      <c r="AU112" s="55"/>
    </row>
    <row r="113" spans="1:47" s="161" customFormat="1" ht="15" outlineLevel="1" x14ac:dyDescent="0.25">
      <c r="B113" s="238"/>
      <c r="C113" s="239"/>
      <c r="D113" s="239"/>
      <c r="E113" s="239"/>
      <c r="F113" s="239"/>
      <c r="G113" s="240"/>
      <c r="H113" s="241"/>
      <c r="I113" s="242"/>
      <c r="J113" s="243"/>
      <c r="K113" s="238"/>
      <c r="L113" s="244"/>
      <c r="M113" s="245"/>
      <c r="N113" s="249" t="s">
        <v>595</v>
      </c>
      <c r="O113" s="244"/>
      <c r="P113" s="247"/>
      <c r="Q113" s="245"/>
      <c r="R113" s="244"/>
      <c r="S113" s="244"/>
      <c r="T113" s="244"/>
      <c r="U113" s="245"/>
      <c r="V113" s="249"/>
      <c r="W113" s="249"/>
      <c r="X113" s="244"/>
      <c r="Y113" s="201">
        <f>SUBTOTAL(9,Y112:Y112)</f>
        <v>12970.97</v>
      </c>
      <c r="Z113" s="201">
        <f>SUBTOTAL(9,Z112:Z112)</f>
        <v>1807.12</v>
      </c>
      <c r="AA113" s="251">
        <f>SUBTOTAL(9,AA112:AA112)</f>
        <v>11163.849999999999</v>
      </c>
      <c r="AB113" s="251"/>
      <c r="AC113" s="251"/>
      <c r="AD113" s="251"/>
      <c r="AE113" s="251"/>
      <c r="AF113" s="251"/>
      <c r="AG113" s="251"/>
      <c r="AH113" s="251"/>
      <c r="AI113" s="251"/>
      <c r="AJ113" s="251"/>
      <c r="AK113" s="251"/>
      <c r="AL113" s="251">
        <f>SUBTOTAL(9,AL112:AL112)</f>
        <v>12970.97</v>
      </c>
      <c r="AM113" s="251"/>
      <c r="AN113" s="251"/>
      <c r="AO113" s="251"/>
      <c r="AP113" s="251"/>
      <c r="AQ113" s="251"/>
      <c r="AR113" s="251">
        <f>SUBTOTAL(9,AR112:AR112)</f>
        <v>1807.12</v>
      </c>
      <c r="AS113" s="251"/>
      <c r="AT113" s="251">
        <f>SUBTOTAL(9,AT112:AT112)</f>
        <v>0</v>
      </c>
      <c r="AU113" s="182"/>
    </row>
    <row r="114" spans="1:47" s="26" customFormat="1" ht="15" outlineLevel="2" x14ac:dyDescent="0.25">
      <c r="A114" s="26">
        <v>22</v>
      </c>
      <c r="B114" s="45">
        <v>50</v>
      </c>
      <c r="C114" s="46" t="s">
        <v>316</v>
      </c>
      <c r="D114" s="46" t="s">
        <v>317</v>
      </c>
      <c r="E114" s="46" t="s">
        <v>74</v>
      </c>
      <c r="F114" s="46" t="s">
        <v>74</v>
      </c>
      <c r="G114" s="47" t="s">
        <v>318</v>
      </c>
      <c r="H114" s="48">
        <v>44439</v>
      </c>
      <c r="I114" s="49" t="s">
        <v>52</v>
      </c>
      <c r="J114" s="50" t="s">
        <v>158</v>
      </c>
      <c r="K114" s="45">
        <v>114</v>
      </c>
      <c r="L114" s="46" t="s">
        <v>319</v>
      </c>
      <c r="M114" s="45" t="s">
        <v>160</v>
      </c>
      <c r="N114" s="51" t="s">
        <v>320</v>
      </c>
      <c r="O114" s="46" t="s">
        <v>321</v>
      </c>
      <c r="P114" s="50" t="s">
        <v>58</v>
      </c>
      <c r="Q114" s="45" t="s">
        <v>163</v>
      </c>
      <c r="R114" s="46">
        <v>202219</v>
      </c>
      <c r="S114" s="46">
        <v>202219</v>
      </c>
      <c r="T114" s="46">
        <v>202219</v>
      </c>
      <c r="U114" s="45" t="s">
        <v>60</v>
      </c>
      <c r="V114" s="51"/>
      <c r="W114" s="56">
        <v>864538</v>
      </c>
      <c r="X114" s="46" t="s">
        <v>62</v>
      </c>
      <c r="Y114" s="53">
        <f>SUM(AB114:AP114)</f>
        <v>13085.45</v>
      </c>
      <c r="Z114" s="53">
        <f>SUM(AQ114:AT114)</f>
        <v>1631.82</v>
      </c>
      <c r="AA114" s="54">
        <f>SUM(Y114-Z114)</f>
        <v>11453.630000000001</v>
      </c>
      <c r="AB114" s="54">
        <v>0</v>
      </c>
      <c r="AC114" s="54">
        <v>0</v>
      </c>
      <c r="AD114" s="54"/>
      <c r="AE114" s="54">
        <v>0</v>
      </c>
      <c r="AF114" s="54">
        <v>0</v>
      </c>
      <c r="AG114" s="54">
        <v>0</v>
      </c>
      <c r="AH114" s="54">
        <v>0</v>
      </c>
      <c r="AI114" s="54">
        <v>0</v>
      </c>
      <c r="AJ114" s="54">
        <v>0</v>
      </c>
      <c r="AK114" s="54">
        <v>0</v>
      </c>
      <c r="AL114" s="54">
        <v>13085.45</v>
      </c>
      <c r="AM114" s="54">
        <v>0</v>
      </c>
      <c r="AN114" s="54">
        <v>0</v>
      </c>
      <c r="AO114" s="54">
        <v>0</v>
      </c>
      <c r="AP114" s="54">
        <v>0</v>
      </c>
      <c r="AQ114" s="54">
        <v>0</v>
      </c>
      <c r="AR114" s="54">
        <v>1631.82</v>
      </c>
      <c r="AS114" s="54">
        <v>0</v>
      </c>
      <c r="AT114" s="54">
        <v>0</v>
      </c>
      <c r="AU114" s="55"/>
    </row>
    <row r="115" spans="1:47" s="26" customFormat="1" ht="15" outlineLevel="2" x14ac:dyDescent="0.25">
      <c r="A115" s="26">
        <v>23</v>
      </c>
      <c r="B115" s="45">
        <v>51</v>
      </c>
      <c r="C115" s="46" t="s">
        <v>322</v>
      </c>
      <c r="D115" s="46" t="s">
        <v>323</v>
      </c>
      <c r="E115" s="46" t="s">
        <v>324</v>
      </c>
      <c r="F115" s="46" t="s">
        <v>187</v>
      </c>
      <c r="G115" s="47" t="s">
        <v>325</v>
      </c>
      <c r="H115" s="48">
        <v>44439</v>
      </c>
      <c r="I115" s="49" t="s">
        <v>52</v>
      </c>
      <c r="J115" s="50" t="s">
        <v>158</v>
      </c>
      <c r="K115" s="45">
        <v>114</v>
      </c>
      <c r="L115" s="46" t="s">
        <v>326</v>
      </c>
      <c r="M115" s="45" t="s">
        <v>115</v>
      </c>
      <c r="N115" s="51" t="s">
        <v>320</v>
      </c>
      <c r="O115" s="46" t="s">
        <v>321</v>
      </c>
      <c r="P115" s="50" t="s">
        <v>58</v>
      </c>
      <c r="Q115" s="45" t="s">
        <v>163</v>
      </c>
      <c r="R115" s="46">
        <v>202219</v>
      </c>
      <c r="S115" s="46">
        <v>202219</v>
      </c>
      <c r="T115" s="46">
        <v>202219</v>
      </c>
      <c r="U115" s="45" t="s">
        <v>60</v>
      </c>
      <c r="V115" s="51"/>
      <c r="W115" s="56">
        <v>864545</v>
      </c>
      <c r="X115" s="46" t="s">
        <v>62</v>
      </c>
      <c r="Y115" s="53">
        <f>SUM(AB115:AP115)</f>
        <v>10068.25</v>
      </c>
      <c r="Z115" s="53">
        <f>SUM(AQ115:AT115)</f>
        <v>781.36</v>
      </c>
      <c r="AA115" s="54">
        <f>SUM(Y115-Z115)</f>
        <v>9286.89</v>
      </c>
      <c r="AB115" s="54">
        <v>0</v>
      </c>
      <c r="AC115" s="54">
        <v>0</v>
      </c>
      <c r="AD115" s="54"/>
      <c r="AE115" s="54">
        <v>0</v>
      </c>
      <c r="AF115" s="54">
        <v>0</v>
      </c>
      <c r="AG115" s="54">
        <v>0</v>
      </c>
      <c r="AH115" s="54">
        <v>0</v>
      </c>
      <c r="AI115" s="54">
        <v>0</v>
      </c>
      <c r="AJ115" s="54">
        <v>0</v>
      </c>
      <c r="AK115" s="54">
        <v>0</v>
      </c>
      <c r="AL115" s="54">
        <v>10068.25</v>
      </c>
      <c r="AM115" s="54">
        <v>0</v>
      </c>
      <c r="AN115" s="54">
        <v>0</v>
      </c>
      <c r="AO115" s="54">
        <v>0</v>
      </c>
      <c r="AP115" s="54">
        <v>0</v>
      </c>
      <c r="AQ115" s="54">
        <v>0</v>
      </c>
      <c r="AR115" s="54">
        <v>781.36</v>
      </c>
      <c r="AS115" s="54">
        <v>0</v>
      </c>
      <c r="AT115" s="54">
        <v>0</v>
      </c>
      <c r="AU115" s="55"/>
    </row>
    <row r="116" spans="1:47" s="161" customFormat="1" ht="15" outlineLevel="1" x14ac:dyDescent="0.25">
      <c r="B116" s="238"/>
      <c r="C116" s="239"/>
      <c r="D116" s="239"/>
      <c r="E116" s="239"/>
      <c r="F116" s="239"/>
      <c r="G116" s="240"/>
      <c r="H116" s="241"/>
      <c r="I116" s="242"/>
      <c r="J116" s="243"/>
      <c r="K116" s="238"/>
      <c r="L116" s="244"/>
      <c r="M116" s="245"/>
      <c r="N116" s="249" t="s">
        <v>596</v>
      </c>
      <c r="O116" s="244"/>
      <c r="P116" s="247"/>
      <c r="Q116" s="245"/>
      <c r="R116" s="244"/>
      <c r="S116" s="244"/>
      <c r="T116" s="244"/>
      <c r="U116" s="245"/>
      <c r="V116" s="249"/>
      <c r="W116" s="250"/>
      <c r="X116" s="244"/>
      <c r="Y116" s="201">
        <f>SUBTOTAL(9,Y114:Y115)</f>
        <v>23153.7</v>
      </c>
      <c r="Z116" s="201">
        <f>SUBTOTAL(9,Z114:Z115)</f>
        <v>2413.1799999999998</v>
      </c>
      <c r="AA116" s="251">
        <f>SUBTOTAL(9,AA114:AA115)</f>
        <v>20740.52</v>
      </c>
      <c r="AB116" s="251"/>
      <c r="AC116" s="251"/>
      <c r="AD116" s="251"/>
      <c r="AE116" s="251"/>
      <c r="AF116" s="251"/>
      <c r="AG116" s="251"/>
      <c r="AH116" s="251"/>
      <c r="AI116" s="251"/>
      <c r="AJ116" s="251"/>
      <c r="AK116" s="251"/>
      <c r="AL116" s="251">
        <f>SUBTOTAL(9,AL114:AL115)</f>
        <v>23153.7</v>
      </c>
      <c r="AM116" s="251"/>
      <c r="AN116" s="251"/>
      <c r="AO116" s="251"/>
      <c r="AP116" s="251"/>
      <c r="AQ116" s="251"/>
      <c r="AR116" s="251">
        <f>SUBTOTAL(9,AR114:AR115)</f>
        <v>2413.1799999999998</v>
      </c>
      <c r="AS116" s="251"/>
      <c r="AT116" s="251">
        <f>SUBTOTAL(9,AT114:AT115)</f>
        <v>0</v>
      </c>
      <c r="AU116" s="182"/>
    </row>
    <row r="117" spans="1:47" s="26" customFormat="1" ht="15" outlineLevel="2" x14ac:dyDescent="0.25">
      <c r="A117" s="26">
        <v>37</v>
      </c>
      <c r="B117" s="45">
        <v>52</v>
      </c>
      <c r="C117" s="46" t="s">
        <v>327</v>
      </c>
      <c r="D117" s="46" t="s">
        <v>328</v>
      </c>
      <c r="E117" s="46" t="s">
        <v>329</v>
      </c>
      <c r="F117" s="46" t="s">
        <v>330</v>
      </c>
      <c r="G117" s="47" t="s">
        <v>331</v>
      </c>
      <c r="H117" s="48">
        <v>44439</v>
      </c>
      <c r="I117" s="49" t="s">
        <v>52</v>
      </c>
      <c r="J117" s="50" t="s">
        <v>158</v>
      </c>
      <c r="K117" s="45">
        <v>114</v>
      </c>
      <c r="L117" s="46" t="s">
        <v>332</v>
      </c>
      <c r="M117" s="45" t="s">
        <v>115</v>
      </c>
      <c r="N117" s="51" t="s">
        <v>333</v>
      </c>
      <c r="O117" s="46" t="s">
        <v>334</v>
      </c>
      <c r="P117" s="50" t="s">
        <v>58</v>
      </c>
      <c r="Q117" s="45" t="s">
        <v>163</v>
      </c>
      <c r="R117" s="46">
        <v>202219</v>
      </c>
      <c r="S117" s="46">
        <v>202219</v>
      </c>
      <c r="T117" s="46">
        <v>202219</v>
      </c>
      <c r="U117" s="45" t="s">
        <v>60</v>
      </c>
      <c r="V117" s="51"/>
      <c r="W117" s="56">
        <v>206737</v>
      </c>
      <c r="X117" s="46" t="s">
        <v>62</v>
      </c>
      <c r="Y117" s="53">
        <f>SUM(AB117:AP117)</f>
        <v>13856.89</v>
      </c>
      <c r="Z117" s="53">
        <f>SUM(AQ117:AT117)</f>
        <v>1816.68</v>
      </c>
      <c r="AA117" s="54">
        <f>SUM(Y117-Z117)</f>
        <v>12040.21</v>
      </c>
      <c r="AB117" s="54">
        <v>0</v>
      </c>
      <c r="AC117" s="54">
        <v>0</v>
      </c>
      <c r="AD117" s="54"/>
      <c r="AE117" s="54">
        <v>0</v>
      </c>
      <c r="AF117" s="54">
        <v>0</v>
      </c>
      <c r="AG117" s="54">
        <v>0</v>
      </c>
      <c r="AH117" s="54">
        <v>0</v>
      </c>
      <c r="AI117" s="54">
        <v>0</v>
      </c>
      <c r="AJ117" s="54">
        <v>0</v>
      </c>
      <c r="AK117" s="54">
        <v>0</v>
      </c>
      <c r="AL117" s="54">
        <v>13856.89</v>
      </c>
      <c r="AM117" s="54">
        <v>0</v>
      </c>
      <c r="AN117" s="54">
        <v>0</v>
      </c>
      <c r="AO117" s="54">
        <v>0</v>
      </c>
      <c r="AP117" s="54">
        <v>0</v>
      </c>
      <c r="AQ117" s="54">
        <v>0</v>
      </c>
      <c r="AR117" s="54">
        <v>1816.68</v>
      </c>
      <c r="AS117" s="54">
        <v>0</v>
      </c>
      <c r="AT117" s="54">
        <v>0</v>
      </c>
      <c r="AU117" s="55"/>
    </row>
    <row r="118" spans="1:47" s="26" customFormat="1" ht="15" outlineLevel="2" x14ac:dyDescent="0.25">
      <c r="A118" s="26">
        <v>38</v>
      </c>
      <c r="B118" s="45">
        <v>53</v>
      </c>
      <c r="C118" s="46" t="s">
        <v>335</v>
      </c>
      <c r="D118" s="46" t="s">
        <v>336</v>
      </c>
      <c r="E118" s="46" t="s">
        <v>337</v>
      </c>
      <c r="F118" s="46" t="s">
        <v>338</v>
      </c>
      <c r="G118" s="47" t="s">
        <v>339</v>
      </c>
      <c r="H118" s="48">
        <v>44439</v>
      </c>
      <c r="I118" s="49" t="s">
        <v>52</v>
      </c>
      <c r="J118" s="50" t="s">
        <v>158</v>
      </c>
      <c r="K118" s="45">
        <v>114</v>
      </c>
      <c r="L118" s="46" t="s">
        <v>340</v>
      </c>
      <c r="M118" s="45" t="s">
        <v>115</v>
      </c>
      <c r="N118" s="51" t="s">
        <v>333</v>
      </c>
      <c r="O118" s="46" t="s">
        <v>334</v>
      </c>
      <c r="P118" s="50" t="s">
        <v>58</v>
      </c>
      <c r="Q118" s="45" t="s">
        <v>163</v>
      </c>
      <c r="R118" s="46">
        <v>202219</v>
      </c>
      <c r="S118" s="46">
        <v>202219</v>
      </c>
      <c r="T118" s="46">
        <v>202219</v>
      </c>
      <c r="U118" s="45" t="s">
        <v>60</v>
      </c>
      <c r="V118" s="51"/>
      <c r="W118" s="56">
        <v>623890</v>
      </c>
      <c r="X118" s="46" t="s">
        <v>62</v>
      </c>
      <c r="Y118" s="53">
        <f>SUM(AB118:AP118)</f>
        <v>11564.4</v>
      </c>
      <c r="Z118" s="53">
        <f>SUM(AQ118:AT118)</f>
        <v>944.14</v>
      </c>
      <c r="AA118" s="54">
        <f>SUM(Y118-Z118)</f>
        <v>10620.26</v>
      </c>
      <c r="AB118" s="54">
        <v>0</v>
      </c>
      <c r="AC118" s="54">
        <v>0</v>
      </c>
      <c r="AD118" s="54"/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4">
        <v>0</v>
      </c>
      <c r="AL118" s="54">
        <v>11564.4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4">
        <v>944.14</v>
      </c>
      <c r="AS118" s="54">
        <v>0</v>
      </c>
      <c r="AT118" s="54">
        <v>0</v>
      </c>
      <c r="AU118" s="55"/>
    </row>
    <row r="119" spans="1:47" s="161" customFormat="1" ht="15" outlineLevel="1" x14ac:dyDescent="0.25">
      <c r="B119" s="238"/>
      <c r="C119" s="239"/>
      <c r="D119" s="239"/>
      <c r="E119" s="239"/>
      <c r="F119" s="239"/>
      <c r="G119" s="240"/>
      <c r="H119" s="241"/>
      <c r="I119" s="242"/>
      <c r="J119" s="243"/>
      <c r="K119" s="238"/>
      <c r="L119" s="244"/>
      <c r="M119" s="245"/>
      <c r="N119" s="249" t="s">
        <v>597</v>
      </c>
      <c r="O119" s="244"/>
      <c r="P119" s="247"/>
      <c r="Q119" s="245"/>
      <c r="R119" s="244"/>
      <c r="S119" s="244"/>
      <c r="T119" s="244"/>
      <c r="U119" s="245"/>
      <c r="V119" s="249"/>
      <c r="W119" s="250"/>
      <c r="X119" s="244"/>
      <c r="Y119" s="201">
        <f>SUBTOTAL(9,Y117:Y118)</f>
        <v>25421.29</v>
      </c>
      <c r="Z119" s="201">
        <f>SUBTOTAL(9,Z117:Z118)</f>
        <v>2760.82</v>
      </c>
      <c r="AA119" s="251">
        <f>SUBTOTAL(9,AA117:AA118)</f>
        <v>22660.47</v>
      </c>
      <c r="AB119" s="251"/>
      <c r="AC119" s="251"/>
      <c r="AD119" s="251"/>
      <c r="AE119" s="251"/>
      <c r="AF119" s="251"/>
      <c r="AG119" s="251"/>
      <c r="AH119" s="251"/>
      <c r="AI119" s="251"/>
      <c r="AJ119" s="251"/>
      <c r="AK119" s="251"/>
      <c r="AL119" s="251">
        <f>SUBTOTAL(9,AL117:AL118)</f>
        <v>25421.29</v>
      </c>
      <c r="AM119" s="251"/>
      <c r="AN119" s="251"/>
      <c r="AO119" s="251"/>
      <c r="AP119" s="251"/>
      <c r="AQ119" s="251"/>
      <c r="AR119" s="251">
        <f>SUBTOTAL(9,AR117:AR118)</f>
        <v>2760.82</v>
      </c>
      <c r="AS119" s="251"/>
      <c r="AT119" s="251">
        <f>SUBTOTAL(9,AT117:AT118)</f>
        <v>0</v>
      </c>
      <c r="AU119" s="182"/>
    </row>
    <row r="120" spans="1:47" s="161" customFormat="1" ht="15" outlineLevel="2" x14ac:dyDescent="0.25">
      <c r="A120" s="26">
        <v>39</v>
      </c>
      <c r="B120" s="45">
        <v>54</v>
      </c>
      <c r="C120" s="46" t="s">
        <v>341</v>
      </c>
      <c r="D120" s="46" t="s">
        <v>342</v>
      </c>
      <c r="E120" s="46" t="s">
        <v>343</v>
      </c>
      <c r="F120" s="46" t="s">
        <v>344</v>
      </c>
      <c r="G120" s="47" t="s">
        <v>345</v>
      </c>
      <c r="H120" s="48">
        <v>44439</v>
      </c>
      <c r="I120" s="49" t="s">
        <v>52</v>
      </c>
      <c r="J120" s="50" t="s">
        <v>158</v>
      </c>
      <c r="K120" s="45">
        <v>114</v>
      </c>
      <c r="L120" s="46" t="s">
        <v>346</v>
      </c>
      <c r="M120" s="45" t="s">
        <v>115</v>
      </c>
      <c r="N120" s="51" t="s">
        <v>347</v>
      </c>
      <c r="O120" s="46" t="s">
        <v>348</v>
      </c>
      <c r="P120" s="50" t="s">
        <v>58</v>
      </c>
      <c r="Q120" s="45" t="s">
        <v>163</v>
      </c>
      <c r="R120" s="46">
        <v>202219</v>
      </c>
      <c r="S120" s="46">
        <v>202219</v>
      </c>
      <c r="T120" s="46">
        <v>202219</v>
      </c>
      <c r="U120" s="45" t="s">
        <v>60</v>
      </c>
      <c r="V120" s="51"/>
      <c r="W120" s="56">
        <v>864553</v>
      </c>
      <c r="X120" s="46" t="s">
        <v>62</v>
      </c>
      <c r="Y120" s="53">
        <f>SUM(AB120:AP120)</f>
        <v>9447.77</v>
      </c>
      <c r="Z120" s="53">
        <f>SUM(AQ120:AT120)</f>
        <v>713.86</v>
      </c>
      <c r="AA120" s="54">
        <f>SUM(Y120-Z120)</f>
        <v>8733.91</v>
      </c>
      <c r="AB120" s="54">
        <v>0</v>
      </c>
      <c r="AC120" s="54">
        <v>0</v>
      </c>
      <c r="AD120" s="54"/>
      <c r="AE120" s="54">
        <v>0</v>
      </c>
      <c r="AF120" s="54">
        <v>0</v>
      </c>
      <c r="AG120" s="54">
        <v>0</v>
      </c>
      <c r="AH120" s="54">
        <v>0</v>
      </c>
      <c r="AI120" s="54">
        <v>0</v>
      </c>
      <c r="AJ120" s="54">
        <v>0</v>
      </c>
      <c r="AK120" s="54">
        <v>0</v>
      </c>
      <c r="AL120" s="54">
        <v>9447.77</v>
      </c>
      <c r="AM120" s="54">
        <v>0</v>
      </c>
      <c r="AN120" s="54">
        <v>0</v>
      </c>
      <c r="AO120" s="54">
        <v>0</v>
      </c>
      <c r="AP120" s="54">
        <v>0</v>
      </c>
      <c r="AQ120" s="54">
        <v>0</v>
      </c>
      <c r="AR120" s="54">
        <v>713.86</v>
      </c>
      <c r="AS120" s="54">
        <v>0</v>
      </c>
      <c r="AT120" s="54">
        <v>0</v>
      </c>
      <c r="AU120" s="182"/>
    </row>
    <row r="121" spans="1:47" s="26" customFormat="1" ht="15" outlineLevel="2" x14ac:dyDescent="0.25">
      <c r="A121" s="26">
        <v>40</v>
      </c>
      <c r="B121" s="45">
        <v>72</v>
      </c>
      <c r="C121" s="46" t="s">
        <v>442</v>
      </c>
      <c r="D121" s="46" t="s">
        <v>443</v>
      </c>
      <c r="E121" s="46" t="s">
        <v>74</v>
      </c>
      <c r="F121" s="46" t="s">
        <v>444</v>
      </c>
      <c r="G121" s="47" t="s">
        <v>445</v>
      </c>
      <c r="H121" s="48">
        <v>44683</v>
      </c>
      <c r="I121" s="49" t="s">
        <v>52</v>
      </c>
      <c r="J121" s="50" t="s">
        <v>158</v>
      </c>
      <c r="K121" s="45">
        <v>114</v>
      </c>
      <c r="L121" s="46" t="s">
        <v>348</v>
      </c>
      <c r="M121" s="45" t="s">
        <v>115</v>
      </c>
      <c r="N121" s="51" t="s">
        <v>347</v>
      </c>
      <c r="O121" s="46" t="s">
        <v>348</v>
      </c>
      <c r="P121" s="50" t="s">
        <v>58</v>
      </c>
      <c r="Q121" s="45" t="s">
        <v>163</v>
      </c>
      <c r="R121" s="46">
        <v>202219</v>
      </c>
      <c r="S121" s="46">
        <v>202219</v>
      </c>
      <c r="T121" s="46">
        <v>202219</v>
      </c>
      <c r="U121" s="45" t="s">
        <v>60</v>
      </c>
      <c r="V121" s="62"/>
      <c r="W121" s="62">
        <v>332891</v>
      </c>
      <c r="X121" s="62" t="s">
        <v>62</v>
      </c>
      <c r="Y121" s="53">
        <f>SUM(AB121:AP121)</f>
        <v>12442.62</v>
      </c>
      <c r="Z121" s="53">
        <f>SUM(AQ121:AT121)</f>
        <v>2041.17</v>
      </c>
      <c r="AA121" s="54">
        <f>SUM(Y121-Z121)</f>
        <v>10401.450000000001</v>
      </c>
      <c r="AB121" s="54">
        <v>0</v>
      </c>
      <c r="AC121" s="54">
        <v>0</v>
      </c>
      <c r="AD121" s="63"/>
      <c r="AE121" s="54">
        <v>0</v>
      </c>
      <c r="AF121" s="54">
        <v>0</v>
      </c>
      <c r="AG121" s="54">
        <v>0</v>
      </c>
      <c r="AH121" s="54">
        <v>0</v>
      </c>
      <c r="AI121" s="54">
        <v>0</v>
      </c>
      <c r="AJ121" s="54">
        <v>0</v>
      </c>
      <c r="AK121" s="54">
        <v>0</v>
      </c>
      <c r="AL121" s="54">
        <v>12442.62</v>
      </c>
      <c r="AM121" s="54">
        <v>0</v>
      </c>
      <c r="AN121" s="54">
        <v>0</v>
      </c>
      <c r="AO121" s="54">
        <v>0</v>
      </c>
      <c r="AP121" s="54">
        <v>0</v>
      </c>
      <c r="AQ121" s="54">
        <v>0</v>
      </c>
      <c r="AR121" s="54">
        <v>2041.17</v>
      </c>
      <c r="AS121" s="54">
        <v>0</v>
      </c>
      <c r="AT121" s="54">
        <v>0</v>
      </c>
      <c r="AU121" s="55"/>
    </row>
    <row r="122" spans="1:47" s="161" customFormat="1" ht="15" outlineLevel="1" x14ac:dyDescent="0.25">
      <c r="B122" s="238"/>
      <c r="C122" s="239"/>
      <c r="D122" s="239"/>
      <c r="E122" s="239"/>
      <c r="F122" s="239"/>
      <c r="G122" s="240"/>
      <c r="H122" s="241"/>
      <c r="I122" s="242"/>
      <c r="J122" s="243"/>
      <c r="K122" s="238"/>
      <c r="L122" s="244"/>
      <c r="M122" s="245"/>
      <c r="N122" s="249" t="s">
        <v>598</v>
      </c>
      <c r="O122" s="244"/>
      <c r="P122" s="247"/>
      <c r="Q122" s="245"/>
      <c r="R122" s="244"/>
      <c r="S122" s="244"/>
      <c r="T122" s="244"/>
      <c r="U122" s="245"/>
      <c r="V122" s="248"/>
      <c r="W122" s="248"/>
      <c r="X122" s="248"/>
      <c r="Y122" s="201">
        <f>SUBTOTAL(9,Y120:Y121)</f>
        <v>21890.39</v>
      </c>
      <c r="Z122" s="201">
        <f>SUBTOTAL(9,Z120:Z121)</f>
        <v>2755.03</v>
      </c>
      <c r="AA122" s="251">
        <f>SUBTOTAL(9,AA120:AA121)</f>
        <v>19135.36</v>
      </c>
      <c r="AB122" s="251"/>
      <c r="AC122" s="251"/>
      <c r="AD122" s="253"/>
      <c r="AE122" s="251"/>
      <c r="AF122" s="251"/>
      <c r="AG122" s="251"/>
      <c r="AH122" s="251"/>
      <c r="AI122" s="251"/>
      <c r="AJ122" s="251"/>
      <c r="AK122" s="251"/>
      <c r="AL122" s="251">
        <f>SUBTOTAL(9,AL120:AL121)</f>
        <v>21890.39</v>
      </c>
      <c r="AM122" s="251"/>
      <c r="AN122" s="251"/>
      <c r="AO122" s="251"/>
      <c r="AP122" s="251"/>
      <c r="AQ122" s="251"/>
      <c r="AR122" s="251">
        <f>SUBTOTAL(9,AR120:AR121)</f>
        <v>2755.03</v>
      </c>
      <c r="AS122" s="251"/>
      <c r="AT122" s="251">
        <f>SUBTOTAL(9,AT120:AT121)</f>
        <v>0</v>
      </c>
      <c r="AU122" s="182"/>
    </row>
    <row r="123" spans="1:47" s="26" customFormat="1" ht="15" outlineLevel="2" x14ac:dyDescent="0.25">
      <c r="A123" s="26">
        <v>28</v>
      </c>
      <c r="B123" s="45">
        <v>58</v>
      </c>
      <c r="C123" s="46" t="s">
        <v>368</v>
      </c>
      <c r="D123" s="46" t="s">
        <v>369</v>
      </c>
      <c r="E123" s="46" t="s">
        <v>370</v>
      </c>
      <c r="F123" s="46" t="s">
        <v>371</v>
      </c>
      <c r="G123" s="47" t="s">
        <v>225</v>
      </c>
      <c r="H123" s="48">
        <v>44439</v>
      </c>
      <c r="I123" s="49" t="s">
        <v>52</v>
      </c>
      <c r="J123" s="50" t="s">
        <v>158</v>
      </c>
      <c r="K123" s="45">
        <v>114</v>
      </c>
      <c r="L123" s="46" t="s">
        <v>372</v>
      </c>
      <c r="M123" s="45" t="s">
        <v>160</v>
      </c>
      <c r="N123" s="51" t="s">
        <v>611</v>
      </c>
      <c r="O123" s="46" t="s">
        <v>374</v>
      </c>
      <c r="P123" s="50" t="s">
        <v>58</v>
      </c>
      <c r="Q123" s="45" t="s">
        <v>163</v>
      </c>
      <c r="R123" s="46">
        <v>202219</v>
      </c>
      <c r="S123" s="46">
        <v>202219</v>
      </c>
      <c r="T123" s="46">
        <v>202219</v>
      </c>
      <c r="U123" s="45" t="s">
        <v>60</v>
      </c>
      <c r="V123" s="51"/>
      <c r="W123" s="56">
        <v>864609</v>
      </c>
      <c r="X123" s="46" t="s">
        <v>62</v>
      </c>
      <c r="Y123" s="53">
        <f>SUM(AB123:AP123)</f>
        <v>19630.04</v>
      </c>
      <c r="Z123" s="53">
        <f>SUM(AQ123:AT123)</f>
        <v>3576.4</v>
      </c>
      <c r="AA123" s="54">
        <f>SUM(Y123-Z123)</f>
        <v>16053.640000000001</v>
      </c>
      <c r="AB123" s="54">
        <v>0</v>
      </c>
      <c r="AC123" s="54">
        <v>0</v>
      </c>
      <c r="AD123" s="54"/>
      <c r="AE123" s="54">
        <v>0</v>
      </c>
      <c r="AF123" s="54">
        <v>0</v>
      </c>
      <c r="AG123" s="54">
        <v>0</v>
      </c>
      <c r="AH123" s="54">
        <v>0</v>
      </c>
      <c r="AI123" s="54">
        <v>0</v>
      </c>
      <c r="AJ123" s="54">
        <v>0</v>
      </c>
      <c r="AK123" s="54">
        <v>0</v>
      </c>
      <c r="AL123" s="54">
        <v>19630.04</v>
      </c>
      <c r="AM123" s="54">
        <v>0</v>
      </c>
      <c r="AN123" s="54">
        <v>0</v>
      </c>
      <c r="AO123" s="54">
        <v>0</v>
      </c>
      <c r="AP123" s="54">
        <v>0</v>
      </c>
      <c r="AQ123" s="54">
        <v>0</v>
      </c>
      <c r="AR123" s="54">
        <v>3576.4</v>
      </c>
      <c r="AS123" s="54">
        <v>0</v>
      </c>
      <c r="AT123" s="54">
        <v>0</v>
      </c>
      <c r="AU123" s="55"/>
    </row>
    <row r="124" spans="1:47" s="26" customFormat="1" ht="15" outlineLevel="2" x14ac:dyDescent="0.25">
      <c r="A124" s="26">
        <v>29</v>
      </c>
      <c r="B124" s="45">
        <v>59</v>
      </c>
      <c r="C124" s="46" t="s">
        <v>375</v>
      </c>
      <c r="D124" s="46" t="s">
        <v>376</v>
      </c>
      <c r="E124" s="46" t="s">
        <v>74</v>
      </c>
      <c r="F124" s="46" t="s">
        <v>103</v>
      </c>
      <c r="G124" s="47" t="s">
        <v>377</v>
      </c>
      <c r="H124" s="48">
        <v>44439</v>
      </c>
      <c r="I124" s="49" t="s">
        <v>52</v>
      </c>
      <c r="J124" s="50" t="s">
        <v>158</v>
      </c>
      <c r="K124" s="45">
        <v>114</v>
      </c>
      <c r="L124" s="46" t="s">
        <v>378</v>
      </c>
      <c r="M124" s="45" t="s">
        <v>115</v>
      </c>
      <c r="N124" s="51" t="s">
        <v>611</v>
      </c>
      <c r="O124" s="46" t="s">
        <v>374</v>
      </c>
      <c r="P124" s="50" t="s">
        <v>58</v>
      </c>
      <c r="Q124" s="45" t="s">
        <v>163</v>
      </c>
      <c r="R124" s="46">
        <v>202219</v>
      </c>
      <c r="S124" s="46">
        <v>202219</v>
      </c>
      <c r="T124" s="46">
        <v>202219</v>
      </c>
      <c r="U124" s="45" t="s">
        <v>60</v>
      </c>
      <c r="V124" s="51"/>
      <c r="W124" s="56">
        <v>851502</v>
      </c>
      <c r="X124" s="46" t="s">
        <v>62</v>
      </c>
      <c r="Y124" s="53">
        <f>SUM(AB124:AP124)</f>
        <v>11564.37</v>
      </c>
      <c r="Z124" s="53">
        <f>SUM(AQ124:AT124)</f>
        <v>944.14</v>
      </c>
      <c r="AA124" s="54">
        <f>SUM(Y124-Z124)</f>
        <v>10620.230000000001</v>
      </c>
      <c r="AB124" s="54">
        <v>0</v>
      </c>
      <c r="AC124" s="54">
        <v>0</v>
      </c>
      <c r="AD124" s="54"/>
      <c r="AE124" s="54">
        <v>0</v>
      </c>
      <c r="AF124" s="54">
        <v>0</v>
      </c>
      <c r="AG124" s="54">
        <v>0</v>
      </c>
      <c r="AH124" s="54">
        <v>0</v>
      </c>
      <c r="AI124" s="54">
        <v>0</v>
      </c>
      <c r="AJ124" s="54">
        <v>0</v>
      </c>
      <c r="AK124" s="54">
        <v>0</v>
      </c>
      <c r="AL124" s="54">
        <v>11564.37</v>
      </c>
      <c r="AM124" s="54">
        <v>0</v>
      </c>
      <c r="AN124" s="54">
        <v>0</v>
      </c>
      <c r="AO124" s="54">
        <v>0</v>
      </c>
      <c r="AP124" s="54">
        <v>0</v>
      </c>
      <c r="AQ124" s="54">
        <v>0</v>
      </c>
      <c r="AR124" s="54">
        <v>944.14</v>
      </c>
      <c r="AS124" s="54">
        <v>0</v>
      </c>
      <c r="AT124" s="54">
        <v>0</v>
      </c>
      <c r="AU124" s="55"/>
    </row>
    <row r="125" spans="1:47" s="161" customFormat="1" ht="15" outlineLevel="1" x14ac:dyDescent="0.25">
      <c r="B125" s="254"/>
      <c r="C125" s="255"/>
      <c r="D125" s="255"/>
      <c r="E125" s="255"/>
      <c r="F125" s="255"/>
      <c r="G125" s="255"/>
      <c r="H125" s="256"/>
      <c r="I125" s="257"/>
      <c r="J125" s="258"/>
      <c r="K125" s="254"/>
      <c r="L125" s="259"/>
      <c r="M125" s="260"/>
      <c r="N125" s="261" t="s">
        <v>599</v>
      </c>
      <c r="O125" s="259"/>
      <c r="P125" s="262"/>
      <c r="Q125" s="260"/>
      <c r="R125" s="259"/>
      <c r="S125" s="259"/>
      <c r="T125" s="259"/>
      <c r="U125" s="260"/>
      <c r="V125" s="261"/>
      <c r="W125" s="263"/>
      <c r="X125" s="259"/>
      <c r="Y125" s="264">
        <f>SUBTOTAL(9,Y123:Y124)</f>
        <v>31194.410000000003</v>
      </c>
      <c r="Z125" s="264">
        <f>SUBTOTAL(9,Z123:Z124)</f>
        <v>4520.54</v>
      </c>
      <c r="AA125" s="265">
        <f>SUBTOTAL(9,AA123:AA124)</f>
        <v>26673.870000000003</v>
      </c>
      <c r="AB125" s="265"/>
      <c r="AC125" s="265"/>
      <c r="AD125" s="265"/>
      <c r="AE125" s="265"/>
      <c r="AF125" s="265"/>
      <c r="AG125" s="265"/>
      <c r="AH125" s="265"/>
      <c r="AI125" s="265"/>
      <c r="AJ125" s="265"/>
      <c r="AK125" s="265"/>
      <c r="AL125" s="265">
        <f>SUBTOTAL(9,AL123:AL124)</f>
        <v>31194.410000000003</v>
      </c>
      <c r="AM125" s="265"/>
      <c r="AN125" s="265"/>
      <c r="AO125" s="265"/>
      <c r="AP125" s="265"/>
      <c r="AQ125" s="265"/>
      <c r="AR125" s="265">
        <f>SUBTOTAL(9,AR123:AR124)</f>
        <v>4520.54</v>
      </c>
      <c r="AS125" s="265"/>
      <c r="AT125" s="265">
        <f>SUBTOTAL(9,AT123:AT124)</f>
        <v>0</v>
      </c>
      <c r="AU125" s="182"/>
    </row>
    <row r="126" spans="1:47" s="26" customFormat="1" ht="15" x14ac:dyDescent="0.25">
      <c r="B126" s="183"/>
      <c r="C126" s="184"/>
      <c r="D126" s="184"/>
      <c r="E126" s="184"/>
      <c r="F126" s="184"/>
      <c r="G126" s="184"/>
      <c r="H126" s="66"/>
      <c r="I126" s="67"/>
      <c r="J126" s="167"/>
      <c r="K126" s="183"/>
      <c r="L126" s="266"/>
      <c r="M126" s="267"/>
      <c r="N126" s="203" t="s">
        <v>600</v>
      </c>
      <c r="O126" s="266"/>
      <c r="P126" s="268"/>
      <c r="Q126" s="267"/>
      <c r="R126" s="266"/>
      <c r="S126" s="266"/>
      <c r="T126" s="266"/>
      <c r="U126" s="267"/>
      <c r="V126" s="203"/>
      <c r="W126" s="269"/>
      <c r="X126" s="266"/>
      <c r="Y126" s="204">
        <f>SUM(Y125,Y122,Y119,Y116,Y113,Y111,Y106,Y99,Y97,Y94,Y90,Y88,Y85,Y83,Y81,Y76,Y67,Y64,Y61,Y51,Y49)</f>
        <v>820891.1399999999</v>
      </c>
      <c r="Z126" s="204">
        <f t="shared" ref="Z126:AT126" si="30">SUM(Z125,Z122,Z119,Z116,Z113,Z111,Z106,Z99,Z97,Z94,Z90,Z88,Z85,Z83,Z81,Z76,Z67,Z64,Z61,Z51,Z49)</f>
        <v>115410.16</v>
      </c>
      <c r="AA126" s="204">
        <f t="shared" si="30"/>
        <v>705480.98</v>
      </c>
      <c r="AB126" s="204">
        <f t="shared" si="30"/>
        <v>0</v>
      </c>
      <c r="AC126" s="204">
        <f t="shared" si="30"/>
        <v>0</v>
      </c>
      <c r="AD126" s="204">
        <f t="shared" si="30"/>
        <v>0</v>
      </c>
      <c r="AE126" s="204">
        <f t="shared" si="30"/>
        <v>0</v>
      </c>
      <c r="AF126" s="204">
        <f t="shared" si="30"/>
        <v>0</v>
      </c>
      <c r="AG126" s="204">
        <f t="shared" si="30"/>
        <v>0</v>
      </c>
      <c r="AH126" s="204">
        <f t="shared" si="30"/>
        <v>0</v>
      </c>
      <c r="AI126" s="204">
        <f t="shared" si="30"/>
        <v>0</v>
      </c>
      <c r="AJ126" s="204">
        <f t="shared" si="30"/>
        <v>0</v>
      </c>
      <c r="AK126" s="204">
        <f t="shared" si="30"/>
        <v>0</v>
      </c>
      <c r="AL126" s="204">
        <f t="shared" si="30"/>
        <v>820891.1399999999</v>
      </c>
      <c r="AM126" s="204">
        <f t="shared" si="30"/>
        <v>0</v>
      </c>
      <c r="AN126" s="204">
        <f t="shared" si="30"/>
        <v>0</v>
      </c>
      <c r="AO126" s="204">
        <f t="shared" si="30"/>
        <v>0</v>
      </c>
      <c r="AP126" s="204">
        <f t="shared" si="30"/>
        <v>0</v>
      </c>
      <c r="AQ126" s="204">
        <f t="shared" si="30"/>
        <v>0</v>
      </c>
      <c r="AR126" s="204">
        <f t="shared" si="30"/>
        <v>111842.51</v>
      </c>
      <c r="AS126" s="204">
        <f t="shared" si="30"/>
        <v>0</v>
      </c>
      <c r="AT126" s="204">
        <f t="shared" si="30"/>
        <v>3567.65</v>
      </c>
      <c r="AU126" s="55"/>
    </row>
    <row r="127" spans="1:47" s="4" customFormat="1" ht="15.75" outlineLevel="1" thickBot="1" x14ac:dyDescent="0.3">
      <c r="B127" s="64"/>
      <c r="C127" s="64"/>
      <c r="D127" s="64"/>
      <c r="E127" s="65"/>
      <c r="F127" s="65"/>
      <c r="G127" s="65"/>
      <c r="H127" s="66"/>
      <c r="I127" s="67"/>
      <c r="J127" s="64"/>
      <c r="K127" s="64"/>
      <c r="L127" s="64"/>
      <c r="M127" s="64"/>
      <c r="N127" s="68"/>
      <c r="O127" s="64"/>
      <c r="P127" s="64"/>
      <c r="Q127" s="64"/>
      <c r="R127" s="64"/>
      <c r="S127" s="64"/>
      <c r="T127" s="64"/>
      <c r="U127" s="64"/>
      <c r="V127" s="69"/>
      <c r="W127" s="64"/>
      <c r="X127" s="64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1"/>
    </row>
    <row r="128" spans="1:47" s="28" customFormat="1" ht="15" x14ac:dyDescent="0.25">
      <c r="B128" s="72"/>
      <c r="C128" s="72"/>
      <c r="D128" s="72"/>
      <c r="E128" s="73"/>
      <c r="F128" s="73"/>
      <c r="G128" s="73"/>
      <c r="H128" s="66"/>
      <c r="I128" s="67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4"/>
      <c r="W128" s="72"/>
      <c r="X128" s="72"/>
      <c r="Y128" s="75"/>
      <c r="Z128" s="76" t="s">
        <v>492</v>
      </c>
      <c r="AA128" s="77">
        <v>687255.44</v>
      </c>
      <c r="AB128" s="78"/>
      <c r="AC128" s="78"/>
      <c r="AD128" s="79"/>
      <c r="AE128" s="78"/>
      <c r="AF128" s="78"/>
      <c r="AG128" s="78"/>
      <c r="AH128" s="78"/>
      <c r="AI128" s="78"/>
      <c r="AJ128" s="78"/>
      <c r="AK128" s="79"/>
      <c r="AL128" s="78"/>
      <c r="AM128" s="78"/>
      <c r="AN128" s="78"/>
      <c r="AO128" s="78"/>
      <c r="AP128" s="78"/>
      <c r="AQ128" s="78"/>
      <c r="AR128" s="78"/>
      <c r="AS128" s="78"/>
      <c r="AT128" s="78"/>
      <c r="AU128" s="80"/>
    </row>
    <row r="129" spans="2:47" s="28" customFormat="1" ht="15" x14ac:dyDescent="0.25">
      <c r="B129" s="72"/>
      <c r="C129" s="72"/>
      <c r="D129" s="72"/>
      <c r="E129" s="73"/>
      <c r="F129" s="73"/>
      <c r="G129" s="73"/>
      <c r="H129" s="66"/>
      <c r="I129" s="67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4"/>
      <c r="W129" s="72"/>
      <c r="X129" s="72"/>
      <c r="Y129" s="81"/>
      <c r="Z129" s="82"/>
      <c r="AA129" s="83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80"/>
    </row>
    <row r="130" spans="2:47" s="28" customFormat="1" ht="15" x14ac:dyDescent="0.25">
      <c r="B130" s="72"/>
      <c r="C130" s="72"/>
      <c r="D130" s="72"/>
      <c r="E130" s="73"/>
      <c r="F130" s="73"/>
      <c r="G130" s="73"/>
      <c r="H130" s="66"/>
      <c r="I130" s="67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4"/>
      <c r="W130" s="72"/>
      <c r="X130" s="72"/>
      <c r="Y130" s="81"/>
      <c r="Z130" s="82" t="s">
        <v>493</v>
      </c>
      <c r="AA130" s="83">
        <v>15253.64</v>
      </c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80"/>
    </row>
    <row r="131" spans="2:47" s="28" customFormat="1" ht="15" x14ac:dyDescent="0.25">
      <c r="B131" s="72"/>
      <c r="C131" s="72"/>
      <c r="D131" s="72"/>
      <c r="E131" s="73"/>
      <c r="F131" s="73"/>
      <c r="G131" s="73"/>
      <c r="H131" s="66"/>
      <c r="I131" s="67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4"/>
      <c r="W131" s="72"/>
      <c r="X131" s="72"/>
      <c r="Y131" s="81"/>
      <c r="Z131" s="82" t="s">
        <v>493</v>
      </c>
      <c r="AA131" s="83">
        <v>2971.9</v>
      </c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80"/>
    </row>
    <row r="132" spans="2:47" s="28" customFormat="1" ht="15.75" thickBot="1" x14ac:dyDescent="0.3">
      <c r="B132" s="72"/>
      <c r="C132" s="72"/>
      <c r="D132" s="72"/>
      <c r="E132" s="73"/>
      <c r="F132" s="73"/>
      <c r="G132" s="73"/>
      <c r="H132" s="66"/>
      <c r="I132" s="67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4"/>
      <c r="W132" s="72"/>
      <c r="X132" s="72"/>
      <c r="Y132" s="81"/>
      <c r="Z132" s="82"/>
      <c r="AA132" s="84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80"/>
    </row>
    <row r="133" spans="2:47" s="28" customFormat="1" ht="15.75" thickBot="1" x14ac:dyDescent="0.3">
      <c r="B133" s="72"/>
      <c r="C133" s="72"/>
      <c r="D133" s="72"/>
      <c r="E133" s="73"/>
      <c r="F133" s="73"/>
      <c r="G133" s="73"/>
      <c r="H133" s="66"/>
      <c r="I133" s="67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4"/>
      <c r="W133" s="72"/>
      <c r="X133" s="72"/>
      <c r="Y133" s="85"/>
      <c r="Z133" s="86"/>
      <c r="AA133" s="185">
        <f>SUM(AA128:AA132)</f>
        <v>705480.98</v>
      </c>
      <c r="AB133" s="78" t="e">
        <f>SUM(#REF!-AA133)</f>
        <v>#REF!</v>
      </c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80"/>
    </row>
    <row r="134" spans="2:47" s="28" customFormat="1" x14ac:dyDescent="0.2">
      <c r="E134" s="87"/>
      <c r="F134" s="87"/>
      <c r="G134" s="87"/>
      <c r="H134" s="88"/>
      <c r="I134" s="89"/>
      <c r="V134" s="58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80"/>
    </row>
  </sheetData>
  <printOptions horizontalCentered="1"/>
  <pageMargins left="0" right="0" top="0.74803149606299213" bottom="0.74803149606299213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1RA OCT</vt:lpstr>
      <vt:lpstr>2DA. OCT</vt:lpstr>
      <vt:lpstr>NOV</vt:lpstr>
      <vt:lpstr>2DA NOV</vt:lpstr>
      <vt:lpstr>PRIMA VAC.</vt:lpstr>
      <vt:lpstr>1RA. DIC</vt:lpstr>
      <vt:lpstr>2DA. DIC</vt:lpstr>
      <vt:lpstr>AGUIN</vt:lpstr>
      <vt:lpstr>'1RA. DIC'!Títulos_a_imprimir</vt:lpstr>
      <vt:lpstr>'2DA. DIC'!Títulos_a_imprimir</vt:lpstr>
      <vt:lpstr>AGUIN!Títulos_a_imprimir</vt:lpstr>
      <vt:lpstr>'PRIMA VAC.'!Títulos_a_imprimir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 Amaxac</dc:creator>
  <cp:lastModifiedBy>03 Amaxac</cp:lastModifiedBy>
  <cp:lastPrinted>2023-01-19T19:33:12Z</cp:lastPrinted>
  <dcterms:created xsi:type="dcterms:W3CDTF">2023-01-18T22:30:29Z</dcterms:created>
  <dcterms:modified xsi:type="dcterms:W3CDTF">2023-01-19T23:05:41Z</dcterms:modified>
</cp:coreProperties>
</file>